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020" tabRatio="917" activeTab="0"/>
  </bookViews>
  <sheets>
    <sheet name="2.1" sheetId="1" r:id="rId1"/>
    <sheet name="Box enterprise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A12" sheetId="14" r:id="rId14"/>
  </sheets>
  <definedNames/>
  <calcPr fullCalcOnLoad="1" iterate="1" iterateCount="50" iterateDelta="0.001"/>
</workbook>
</file>

<file path=xl/sharedStrings.xml><?xml version="1.0" encoding="utf-8"?>
<sst xmlns="http://schemas.openxmlformats.org/spreadsheetml/2006/main" count="407" uniqueCount="244">
  <si>
    <t>Svenska Handelsbanken</t>
  </si>
  <si>
    <t>Danske Bank</t>
  </si>
  <si>
    <t>Nordea Bank AB</t>
  </si>
  <si>
    <t>SEB</t>
  </si>
  <si>
    <t>DnB NOR</t>
  </si>
  <si>
    <t>Sparebanken Vest</t>
  </si>
  <si>
    <t>Storebrand</t>
  </si>
  <si>
    <t>A-</t>
  </si>
  <si>
    <t>P1</t>
  </si>
  <si>
    <t>Aa1</t>
  </si>
  <si>
    <t>B</t>
  </si>
  <si>
    <t>Aa3</t>
  </si>
  <si>
    <t>B-</t>
  </si>
  <si>
    <t>C</t>
  </si>
  <si>
    <t>Aa2</t>
  </si>
  <si>
    <t>C+</t>
  </si>
  <si>
    <t>A2</t>
  </si>
  <si>
    <t>P2</t>
  </si>
  <si>
    <t>A3</t>
  </si>
  <si>
    <t>11*</t>
  </si>
  <si>
    <t>Sparebank 1 SR-Bank</t>
  </si>
  <si>
    <t>Sparebank 1 Midt-Norge</t>
  </si>
  <si>
    <t>Sparebank 1 Nord-Norge</t>
  </si>
  <si>
    <t>4.0</t>
  </si>
  <si>
    <t>Number</t>
  </si>
  <si>
    <t>Lending</t>
  </si>
  <si>
    <t>Total assets</t>
  </si>
  <si>
    <t>Tier 1 capital ratio</t>
  </si>
  <si>
    <t>Capital adequacy</t>
  </si>
  <si>
    <t>(NOK bn)</t>
  </si>
  <si>
    <t>(%)</t>
  </si>
  <si>
    <t>Banks (excl. branches of foreign banks in Norway)</t>
  </si>
  <si>
    <t>Branches of foreign banks</t>
  </si>
  <si>
    <t>Mortgage companies</t>
  </si>
  <si>
    <t>Finance companies</t>
  </si>
  <si>
    <t>Life insurance companies</t>
  </si>
  <si>
    <t>Non-life insurance companies</t>
  </si>
  <si>
    <t>Memorandum:</t>
  </si>
  <si>
    <t>Market value of equities, Oslo Stock Exchange</t>
  </si>
  <si>
    <t>Outstanding domestic bonds and short-term paper debt</t>
  </si>
  <si>
    <t xml:space="preserve">  Issued by public sector and state-owned companies</t>
  </si>
  <si>
    <t xml:space="preserve">  Issued by banks</t>
  </si>
  <si>
    <t xml:space="preserve">  Issued by other financial institutions</t>
  </si>
  <si>
    <t xml:space="preserve">  Issued by other private enterprises</t>
  </si>
  <si>
    <t xml:space="preserve">  Issued by non-residents</t>
  </si>
  <si>
    <t>Sources: Norges Bank, Oslo Stock Exchange and Statistics Norway</t>
  </si>
  <si>
    <t>2004 Q1</t>
  </si>
  <si>
    <t>2004 Q2</t>
  </si>
  <si>
    <t>2004 Q3</t>
  </si>
  <si>
    <t>Net interest income</t>
  </si>
  <si>
    <t>Other operating income</t>
  </si>
  <si>
    <t>Other operating expenses</t>
  </si>
  <si>
    <t>Operating result before losses</t>
  </si>
  <si>
    <t>Losses on loans and guarantees</t>
  </si>
  <si>
    <t>Pre-tax operating profit</t>
  </si>
  <si>
    <t>Profit after taxes</t>
  </si>
  <si>
    <t>Capital adequacy (%)</t>
  </si>
  <si>
    <t>Tier 1 capital ratio (%)</t>
  </si>
  <si>
    <t>Source: Norges Bank</t>
  </si>
  <si>
    <t>NOK bn</t>
  </si>
  <si>
    <t>% ATA</t>
  </si>
  <si>
    <t>Cash and deposits</t>
  </si>
  <si>
    <t>Securities (trading book)</t>
  </si>
  <si>
    <t>Gross lending to households, municipalities and non-financial enterprises</t>
  </si>
  <si>
    <t>Other lending</t>
  </si>
  <si>
    <t>Fixed and other assets</t>
  </si>
  <si>
    <t>Customer deposits</t>
  </si>
  <si>
    <t>Deposits/loans from Norges Bank</t>
  </si>
  <si>
    <t>Other deposits/loans</t>
  </si>
  <si>
    <t>Notes and short-term paper</t>
  </si>
  <si>
    <t>Bond debt</t>
  </si>
  <si>
    <t>Other liabilities</t>
  </si>
  <si>
    <t>Subordinated loan capital</t>
  </si>
  <si>
    <t>Equity</t>
  </si>
  <si>
    <t>Total equity and liabilities</t>
  </si>
  <si>
    <t>Total assets (NOK bn)</t>
  </si>
  <si>
    <r>
      <t xml:space="preserve">Table 8 </t>
    </r>
    <r>
      <rPr>
        <sz val="14"/>
        <rFont val="Arial Narrow"/>
        <family val="2"/>
      </rPr>
      <t>Balance sheet structure of Norwegian banks</t>
    </r>
    <r>
      <rPr>
        <vertAlign val="superscript"/>
        <sz val="14"/>
        <rFont val="Arial Narrow"/>
        <family val="2"/>
      </rPr>
      <t>1)</t>
    </r>
    <r>
      <rPr>
        <sz val="14"/>
        <rFont val="Arial Narrow"/>
        <family val="2"/>
      </rPr>
      <t>. Percentage distribution</t>
    </r>
  </si>
  <si>
    <t>Gross lending:</t>
  </si>
  <si>
    <t>Loans</t>
  </si>
  <si>
    <t>Buildings and real property</t>
  </si>
  <si>
    <t>Investment in permanent ownership etc.</t>
  </si>
  <si>
    <t>- of which equities and units</t>
  </si>
  <si>
    <t>- of which bonds held until maturity</t>
  </si>
  <si>
    <t>- of which lending</t>
  </si>
  <si>
    <t>Other financial assets</t>
  </si>
  <si>
    <t>- of which bonds</t>
  </si>
  <si>
    <t>- of which short-term paper</t>
  </si>
  <si>
    <r>
      <t xml:space="preserve">1) </t>
    </r>
    <r>
      <rPr>
        <sz val="11"/>
        <rFont val="Arial Narrow"/>
        <family val="2"/>
      </rPr>
      <t>Excluding life insurance companies offering unit-linked products</t>
    </r>
  </si>
  <si>
    <t>Finance</t>
  </si>
  <si>
    <t>Banks</t>
  </si>
  <si>
    <t>companies</t>
  </si>
  <si>
    <t>Life insurance</t>
  </si>
  <si>
    <t>Total group</t>
  </si>
  <si>
    <t>Total financial groups</t>
  </si>
  <si>
    <t xml:space="preserve">   * 6 companies and 5 unit-link companies</t>
  </si>
  <si>
    <t>GDP Norway, 2004</t>
  </si>
  <si>
    <r>
      <t xml:space="preserve">Table 2 </t>
    </r>
    <r>
      <rPr>
        <sz val="14"/>
        <rFont val="Arial Narrow"/>
        <family val="2"/>
      </rPr>
      <t>Structure of the Norwegian financial industry.</t>
    </r>
    <r>
      <rPr>
        <vertAlign val="superscript"/>
        <sz val="14"/>
        <rFont val="Arial Narrow"/>
        <family val="2"/>
      </rPr>
      <t>1)</t>
    </r>
    <r>
      <rPr>
        <sz val="14"/>
        <rFont val="Arial Narrow"/>
        <family val="2"/>
      </rPr>
      <t xml:space="preserve"> As at 31 March 2005</t>
    </r>
  </si>
  <si>
    <r>
      <t>1)</t>
    </r>
    <r>
      <rPr>
        <sz val="11"/>
        <rFont val="Arial Narrow"/>
        <family val="2"/>
      </rPr>
      <t xml:space="preserve"> Branches of foreign financial institutions are included if other is not specified</t>
    </r>
  </si>
  <si>
    <r>
      <t xml:space="preserve">Table 3 </t>
    </r>
    <r>
      <rPr>
        <sz val="14"/>
        <rFont val="Arial Narrow"/>
        <family val="2"/>
      </rPr>
      <t>Results in Norwegian banks in selected quarters</t>
    </r>
    <r>
      <rPr>
        <vertAlign val="superscript"/>
        <sz val="14"/>
        <rFont val="Arial Narrow"/>
        <family val="2"/>
      </rPr>
      <t>1)</t>
    </r>
  </si>
  <si>
    <t>2004 Q4</t>
  </si>
  <si>
    <t>2005 Q1</t>
  </si>
  <si>
    <t xml:space="preserve">    commission income</t>
  </si>
  <si>
    <t xml:space="preserve">    personnel expenses</t>
  </si>
  <si>
    <r>
      <t>1)</t>
    </r>
    <r>
      <rPr>
        <sz val="11"/>
        <rFont val="Arial Narrow"/>
        <family val="2"/>
      </rPr>
      <t xml:space="preserve"> All Norwegian commercial and savings banks. </t>
    </r>
  </si>
  <si>
    <r>
      <t>1)</t>
    </r>
    <r>
      <rPr>
        <sz val="11"/>
        <rFont val="Arial Narrow"/>
        <family val="2"/>
      </rPr>
      <t xml:space="preserve"> All Norwegian commercial and savings banks. Result figures as a percentage of ATA are annualised.</t>
    </r>
  </si>
  <si>
    <t xml:space="preserve">    securities, foreign exchange and derivatives</t>
  </si>
  <si>
    <t>Industry / sector</t>
  </si>
  <si>
    <t>Agriculture, forestry, fishing</t>
  </si>
  <si>
    <t xml:space="preserve">    Fish-farming, hatcheries</t>
  </si>
  <si>
    <t>Extraction of crude petroleum and natural gas</t>
  </si>
  <si>
    <t>Manufacturing and mining</t>
  </si>
  <si>
    <t>Electricity and water supply, construction</t>
  </si>
  <si>
    <t xml:space="preserve">    Construction</t>
  </si>
  <si>
    <t>Retail trade, hotels and restaurants</t>
  </si>
  <si>
    <t xml:space="preserve">    Wholesaling and agency business</t>
  </si>
  <si>
    <t xml:space="preserve">    Retail trade</t>
  </si>
  <si>
    <t xml:space="preserve">    Hotels and restaurants</t>
  </si>
  <si>
    <t>Shipping and pipeline transport</t>
  </si>
  <si>
    <t xml:space="preserve">    Shipping</t>
  </si>
  <si>
    <t>Other transport and communications</t>
  </si>
  <si>
    <t>Commercial services and property management</t>
  </si>
  <si>
    <t xml:space="preserve">    Property management</t>
  </si>
  <si>
    <t>Other service industries</t>
  </si>
  <si>
    <t>Total corporate sector</t>
  </si>
  <si>
    <t>Total lending</t>
  </si>
  <si>
    <r>
      <t>1)</t>
    </r>
    <r>
      <rPr>
        <sz val="11"/>
        <rFont val="Arial Narrow"/>
        <family val="2"/>
      </rPr>
      <t xml:space="preserve"> Norwegian commercial and savings banks and branches of foreign banks in Norway. In 2001, the selection comprised all commercial banks and the 35 largest savings banks, and branches of foreign banks. Recorded losses excl. changes in unspecified loss provisions</t>
    </r>
  </si>
  <si>
    <r>
      <t>Others</t>
    </r>
    <r>
      <rPr>
        <b/>
        <vertAlign val="superscript"/>
        <sz val="11"/>
        <rFont val="Arial Narrow"/>
        <family val="2"/>
      </rPr>
      <t>2)</t>
    </r>
  </si>
  <si>
    <r>
      <t xml:space="preserve">2) </t>
    </r>
    <r>
      <rPr>
        <sz val="11"/>
        <rFont val="Arial Narrow"/>
        <family val="2"/>
      </rPr>
      <t>Financial institutions, central government and national insurance administration, municipal sector and foreign sector</t>
    </r>
  </si>
  <si>
    <r>
      <t xml:space="preserve">Table 4 </t>
    </r>
    <r>
      <rPr>
        <sz val="14"/>
        <rFont val="Arial Narrow"/>
        <family val="2"/>
      </rPr>
      <t>Results in Norwegian banks</t>
    </r>
    <r>
      <rPr>
        <vertAlign val="superscript"/>
        <sz val="14"/>
        <rFont val="Arial Narrow"/>
        <family val="2"/>
      </rPr>
      <t>1)</t>
    </r>
  </si>
  <si>
    <r>
      <t xml:space="preserve">Table 5 </t>
    </r>
    <r>
      <rPr>
        <sz val="14"/>
        <rFont val="Arial Narrow"/>
        <family val="2"/>
      </rPr>
      <t>Banks losses on loans to various industries in sectors as percentages of lending to the respective industries and sectors</t>
    </r>
    <r>
      <rPr>
        <vertAlign val="superscript"/>
        <sz val="14"/>
        <rFont val="Arial Narrow"/>
        <family val="2"/>
      </rPr>
      <t>1)</t>
    </r>
  </si>
  <si>
    <r>
      <t>Fokus Bank</t>
    </r>
    <r>
      <rPr>
        <vertAlign val="superscript"/>
        <sz val="11"/>
        <rFont val="Arial Narrow"/>
        <family val="2"/>
      </rPr>
      <t>2)</t>
    </r>
  </si>
  <si>
    <t>FöreningsSparbanken (Swedbank)</t>
  </si>
  <si>
    <t>Nordea Bank Norway</t>
  </si>
  <si>
    <t xml:space="preserve">Financial </t>
  </si>
  <si>
    <t>strength</t>
  </si>
  <si>
    <t>Short</t>
  </si>
  <si>
    <t>Long</t>
  </si>
  <si>
    <t>term</t>
  </si>
  <si>
    <t>Return on equity</t>
  </si>
  <si>
    <r>
      <t>Table 6</t>
    </r>
    <r>
      <rPr>
        <sz val="14"/>
        <rFont val="Arial Narrow"/>
        <family val="2"/>
      </rPr>
      <t xml:space="preserve"> Nordic financial groups' rating by Moody's, total assets, capital adequacy and return on equity.</t>
    </r>
    <r>
      <rPr>
        <vertAlign val="superscript"/>
        <sz val="14"/>
        <rFont val="Arial Narrow"/>
        <family val="2"/>
      </rPr>
      <t>1)</t>
    </r>
    <r>
      <rPr>
        <sz val="14"/>
        <rFont val="Arial Narrow"/>
        <family val="2"/>
      </rPr>
      <t xml:space="preserve"> 2005 Q1</t>
    </r>
  </si>
  <si>
    <r>
      <t>1)</t>
    </r>
    <r>
      <rPr>
        <sz val="11"/>
        <rFont val="Arial Narrow"/>
        <family val="2"/>
      </rPr>
      <t xml:space="preserve"> It varies to what extent the banks include the result of 2005 Q1 in the capital base when computing capital adequacy. Return on capital in 2005 Q1 is not for all banks strictly comparable to the figures for 2003 and 2004 because of changes in accounting standards (IFRS). Moody's scale of rating: Financial strength: A+, A, A-, B+, B, B-, C+, C, C-,... Short term: P1, P2,... Long term: Aaa, Aa1, Aa2, Aa3, A1, A2,…</t>
    </r>
  </si>
  <si>
    <t>Deposits/loans from domestic financial institutions</t>
  </si>
  <si>
    <t>Deposits/loans from foreign financial institutions</t>
  </si>
  <si>
    <t>Balance sheet. Percentage distribution</t>
  </si>
  <si>
    <t>Profit/loss. Percentage of ATA. (Annualised)</t>
  </si>
  <si>
    <r>
      <t xml:space="preserve">Table 8 </t>
    </r>
    <r>
      <rPr>
        <sz val="14"/>
        <rFont val="Arial Narrow"/>
        <family val="2"/>
      </rPr>
      <t>Balance sheet structure and profit/loss of mortgage companies</t>
    </r>
  </si>
  <si>
    <t xml:space="preserve">    Repayment loans</t>
  </si>
  <si>
    <t xml:space="preserve">  - Loan loss provisions</t>
  </si>
  <si>
    <t>Bonds and short-term paper</t>
  </si>
  <si>
    <t>Equities and primary capital certificates</t>
  </si>
  <si>
    <t>Insurance claims</t>
  </si>
  <si>
    <t>Bank deposits</t>
  </si>
  <si>
    <t>Other</t>
  </si>
  <si>
    <t>Gross financial assets</t>
  </si>
  <si>
    <t xml:space="preserve"> - Gross debt</t>
  </si>
  <si>
    <t>Net financial assets</t>
  </si>
  <si>
    <t>Total net assets</t>
  </si>
  <si>
    <t>December 03</t>
  </si>
  <si>
    <t xml:space="preserve">December 04 </t>
  </si>
  <si>
    <t>Gross financial assets excl. insurance claims</t>
  </si>
  <si>
    <r>
      <t>Table 1</t>
    </r>
    <r>
      <rPr>
        <sz val="14"/>
        <rFont val="Arial Narrow"/>
        <family val="2"/>
      </rPr>
      <t xml:space="preserve"> Wealth and debt of households. In billions of NOK </t>
    </r>
  </si>
  <si>
    <r>
      <t xml:space="preserve"> + Housing wealth</t>
    </r>
    <r>
      <rPr>
        <vertAlign val="superscript"/>
        <sz val="11"/>
        <rFont val="Arial Narrow"/>
        <family val="2"/>
      </rPr>
      <t>1)</t>
    </r>
    <r>
      <rPr>
        <sz val="11"/>
        <rFont val="Arial Narrow"/>
        <family val="2"/>
      </rPr>
      <t xml:space="preserve"> </t>
    </r>
  </si>
  <si>
    <r>
      <t>1)</t>
    </r>
    <r>
      <rPr>
        <sz val="11"/>
        <color indexed="8"/>
        <rFont val="Arial Narrow"/>
        <family val="2"/>
      </rPr>
      <t xml:space="preserve"> There is substantial uncertainty related to the housing wealth estimates</t>
    </r>
  </si>
  <si>
    <r>
      <t xml:space="preserve">Table 9 </t>
    </r>
    <r>
      <rPr>
        <sz val="14"/>
        <rFont val="Arial Narrow"/>
        <family val="2"/>
      </rPr>
      <t xml:space="preserve">Balance sheet structure and profit/loss of finance companies </t>
    </r>
  </si>
  <si>
    <t xml:space="preserve">    Other building loans</t>
  </si>
  <si>
    <t xml:space="preserve">    Loan financing</t>
  </si>
  <si>
    <t xml:space="preserve">    Discount credit, bank overdraft facility, operating credit, user credit</t>
  </si>
  <si>
    <r>
      <t xml:space="preserve">Table 10 </t>
    </r>
    <r>
      <rPr>
        <sz val="14"/>
        <rFont val="Arial Narrow"/>
        <family val="2"/>
      </rPr>
      <t>Balance sheet structure and profit of life insurance companies</t>
    </r>
    <r>
      <rPr>
        <vertAlign val="superscript"/>
        <sz val="14"/>
        <rFont val="Arial Narrow"/>
        <family val="2"/>
      </rPr>
      <t>1)</t>
    </r>
  </si>
  <si>
    <t xml:space="preserve"> Balance sheet. Selected assets as a percentage of total assets</t>
  </si>
  <si>
    <t>Buffer capital (percentage of total assets)</t>
  </si>
  <si>
    <t>Premium income</t>
  </si>
  <si>
    <t>Net income from financial assets</t>
  </si>
  <si>
    <t>Value-adjusted result before allocations to customers and tax</t>
  </si>
  <si>
    <t>DnB NOR (incl. Nordlandsbanken)</t>
  </si>
  <si>
    <t>Nordea Norway</t>
  </si>
  <si>
    <t>Fokus Bank/Danske Bank branch</t>
  </si>
  <si>
    <r>
      <t>Sparebank 1 alliance</t>
    </r>
    <r>
      <rPr>
        <vertAlign val="superscript"/>
        <sz val="11"/>
        <rFont val="Arial Narrow"/>
        <family val="2"/>
      </rPr>
      <t>2)</t>
    </r>
  </si>
  <si>
    <r>
      <t>Terra alliance</t>
    </r>
    <r>
      <rPr>
        <vertAlign val="superscript"/>
        <sz val="11"/>
        <rFont val="Arial Narrow"/>
        <family val="2"/>
      </rPr>
      <t>3)</t>
    </r>
  </si>
  <si>
    <r>
      <t xml:space="preserve">Table 11 </t>
    </r>
    <r>
      <rPr>
        <sz val="14"/>
        <rFont val="Arial Narrow"/>
        <family val="2"/>
      </rPr>
      <t>Total assets in Norwegian financial groups by line of business as at 31 March 2005.</t>
    </r>
    <r>
      <rPr>
        <vertAlign val="superscript"/>
        <sz val="14"/>
        <rFont val="Arial Narrow"/>
        <family val="2"/>
      </rPr>
      <t>1)</t>
    </r>
    <r>
      <rPr>
        <sz val="14"/>
        <rFont val="Arial Narrow"/>
        <family val="2"/>
      </rPr>
      <t xml:space="preserve"> Per cent</t>
    </r>
  </si>
  <si>
    <r>
      <t>Table 12</t>
    </r>
    <r>
      <rPr>
        <sz val="14"/>
        <rFont val="Arial Narrow"/>
        <family val="2"/>
      </rPr>
      <t xml:space="preserve"> Norwegian financial groups' market shares in various lines of business as at 31 March 2005.</t>
    </r>
    <r>
      <rPr>
        <vertAlign val="superscript"/>
        <sz val="14"/>
        <rFont val="Arial Narrow"/>
        <family val="2"/>
      </rPr>
      <t>1)</t>
    </r>
    <r>
      <rPr>
        <sz val="14"/>
        <rFont val="Arial Narrow"/>
        <family val="2"/>
      </rPr>
      <t xml:space="preserve"> Per cent</t>
    </r>
  </si>
  <si>
    <t>Securities funds</t>
  </si>
  <si>
    <t>GDP mainland Norway, 2004</t>
  </si>
  <si>
    <r>
      <t>2)</t>
    </r>
    <r>
      <rPr>
        <sz val="11"/>
        <rFont val="Arial Narrow"/>
        <family val="2"/>
      </rPr>
      <t xml:space="preserve"> Fokus Bank's figures for Tier 1 capital ratio, capital adequacy and total assets are from the bank's annual report 2004, not 2005 Q1</t>
    </r>
  </si>
  <si>
    <t>Sources: Moody's and banks' websites</t>
  </si>
  <si>
    <t xml:space="preserve"> - Total loan loss provisions</t>
  </si>
  <si>
    <t>Operating expenses</t>
  </si>
  <si>
    <t>Result before allocations to customers and tax</t>
  </si>
  <si>
    <t>Source: Kredittilsynet (Financial Supervisory Authority)</t>
  </si>
  <si>
    <r>
      <t>1)</t>
    </r>
    <r>
      <rPr>
        <sz val="11"/>
        <rFont val="Arial Narrow"/>
        <family val="2"/>
      </rPr>
      <t xml:space="preserve"> 'Total group' is equivalent to the combined total assets in the various lines of business in the table. The table does not show an exhaustive list of the activities of Norwegian financial groups. For example, unit-linked insurance, securities funds and asset management have been excluded.</t>
    </r>
  </si>
  <si>
    <r>
      <t xml:space="preserve">3) </t>
    </r>
    <r>
      <rPr>
        <sz val="11"/>
        <rFont val="Arial Narrow"/>
        <family val="2"/>
      </rPr>
      <t>The Terra alliance comprises Terra Gruppen AS and the 81 banks that own the group.</t>
    </r>
  </si>
  <si>
    <r>
      <t>1)</t>
    </r>
    <r>
      <rPr>
        <sz val="11"/>
        <rFont val="Arial Narrow"/>
        <family val="2"/>
      </rPr>
      <t xml:space="preserve"> Market shares are based on the total assets in the various lines of business. 'Total financial groups' is equivalent to the combined total assets of the various lines of business in the table. The table does not show an exhaustive list of the activities of Norwegian financial groups. For example, unit-linked insurance, securities funds and asset management have been excluded.</t>
    </r>
  </si>
  <si>
    <t>Private consumption</t>
  </si>
  <si>
    <t>4¼</t>
  </si>
  <si>
    <t>(-¼)</t>
  </si>
  <si>
    <t>3¾</t>
  </si>
  <si>
    <t>(0)</t>
  </si>
  <si>
    <t>2½</t>
  </si>
  <si>
    <t>Public consumption</t>
  </si>
  <si>
    <t>1¾</t>
  </si>
  <si>
    <t>1½</t>
  </si>
  <si>
    <t>Gross investment</t>
  </si>
  <si>
    <t>Mainland Norway</t>
  </si>
  <si>
    <t>7¼</t>
  </si>
  <si>
    <t>(2¼)</t>
  </si>
  <si>
    <t>6½</t>
  </si>
  <si>
    <t>(1½)</t>
  </si>
  <si>
    <t>2¼</t>
  </si>
  <si>
    <t>(-½)</t>
  </si>
  <si>
    <t>Traditional exports</t>
  </si>
  <si>
    <t>5½</t>
  </si>
  <si>
    <t>(1)</t>
  </si>
  <si>
    <t>3½</t>
  </si>
  <si>
    <t>(½)</t>
  </si>
  <si>
    <t>Imports</t>
  </si>
  <si>
    <t>7½</t>
  </si>
  <si>
    <t>Mainland GDP</t>
  </si>
  <si>
    <t>(¼)</t>
  </si>
  <si>
    <t>LFS unemployment (rate)</t>
  </si>
  <si>
    <t>Sources: Statistics Norway and Norges Bank</t>
  </si>
  <si>
    <r>
      <t xml:space="preserve">Table 2.1 </t>
    </r>
    <r>
      <rPr>
        <sz val="16"/>
        <rFont val="Arial Narrow"/>
        <family val="2"/>
      </rPr>
      <t>Macroeconomic variables. Percentage change on previous year unless otherwise stated</t>
    </r>
  </si>
  <si>
    <r>
      <t xml:space="preserve">Projections </t>
    </r>
    <r>
      <rPr>
        <i/>
        <sz val="13"/>
        <rFont val="Arial Narrow"/>
        <family val="2"/>
      </rPr>
      <t>Inflation Report</t>
    </r>
    <r>
      <rPr>
        <sz val="13"/>
        <rFont val="Arial Narrow"/>
        <family val="2"/>
      </rPr>
      <t xml:space="preserve"> 1/05</t>
    </r>
    <r>
      <rPr>
        <vertAlign val="superscript"/>
        <sz val="13"/>
        <rFont val="Arial Narrow"/>
        <family val="2"/>
      </rPr>
      <t>1)</t>
    </r>
  </si>
  <si>
    <r>
      <t>GDP trading partners</t>
    </r>
    <r>
      <rPr>
        <vertAlign val="superscript"/>
        <sz val="13"/>
        <rFont val="Arial Narrow"/>
        <family val="2"/>
      </rPr>
      <t>2)</t>
    </r>
  </si>
  <si>
    <r>
      <t>1)</t>
    </r>
    <r>
      <rPr>
        <sz val="13"/>
        <color indexed="8"/>
        <rFont val="Arial Narrow"/>
        <family val="2"/>
      </rPr>
      <t xml:space="preserve"> Figures in brackets indicate changes in percentage points relative to the projection in </t>
    </r>
    <r>
      <rPr>
        <i/>
        <sz val="13"/>
        <color indexed="8"/>
        <rFont val="Arial Narrow"/>
        <family val="2"/>
      </rPr>
      <t>Inflation Report</t>
    </r>
    <r>
      <rPr>
        <sz val="13"/>
        <color indexed="8"/>
        <rFont val="Arial Narrow"/>
        <family val="2"/>
      </rPr>
      <t xml:space="preserve"> 3/04. Estimates with forward interest rate and forward exchange rate</t>
    </r>
  </si>
  <si>
    <r>
      <t>2)</t>
    </r>
    <r>
      <rPr>
        <sz val="13"/>
        <color indexed="8"/>
        <rFont val="Arial Narrow"/>
        <family val="2"/>
      </rPr>
      <t xml:space="preserve"> Weighted total with Norwegian exports used as weighting factor</t>
    </r>
  </si>
  <si>
    <t>Balance sheet total</t>
  </si>
  <si>
    <t>Share of number</t>
  </si>
  <si>
    <t>Share of enterprises with</t>
  </si>
  <si>
    <t>Average</t>
  </si>
  <si>
    <t>(in millions of NOK)</t>
  </si>
  <si>
    <t>of enterprises</t>
  </si>
  <si>
    <t>operating loss</t>
  </si>
  <si>
    <t>negative equity</t>
  </si>
  <si>
    <t>equity ratio</t>
  </si>
  <si>
    <t>Negative</t>
  </si>
  <si>
    <t>Over 100</t>
  </si>
  <si>
    <r>
      <t>Table 1</t>
    </r>
    <r>
      <rPr>
        <sz val="14"/>
        <rFont val="Arial Narrow"/>
        <family val="2"/>
      </rPr>
      <t xml:space="preserve"> Facts about non-financial enterprises of different balance sheet totals at year-end 2003. Per cent</t>
    </r>
  </si>
  <si>
    <t>Retail market (households excluding self-employed)</t>
  </si>
  <si>
    <r>
      <t xml:space="preserve">1) </t>
    </r>
    <r>
      <rPr>
        <sz val="11"/>
        <rFont val="Arial Narrow"/>
        <family val="2"/>
      </rPr>
      <t>Parent banks.  Excluding branches of foreign banks</t>
    </r>
  </si>
  <si>
    <r>
      <t xml:space="preserve">2) </t>
    </r>
    <r>
      <rPr>
        <sz val="11"/>
        <rFont val="Arial Narrow"/>
        <family val="2"/>
      </rPr>
      <t>The Sparebank 1 alliance comprises Sparebank 1 Gruppen AS and the 18 Norwegian banks that own the group (including Romsdals Fellesbank).</t>
    </r>
  </si>
  <si>
    <t>0 - 0.1</t>
  </si>
  <si>
    <t>0.101 - 1</t>
  </si>
  <si>
    <t>1.001 - 10</t>
  </si>
  <si>
    <t>10.001 - 100</t>
  </si>
  <si>
    <t>Financial Stability 1/2005</t>
  </si>
</sst>
</file>

<file path=xl/styles.xml><?xml version="1.0" encoding="utf-8"?>
<styleSheet xmlns="http://schemas.openxmlformats.org/spreadsheetml/2006/main">
  <numFmts count="6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14]mmm\.\ yy;@"/>
    <numFmt numFmtId="173" formatCode="0.0"/>
    <numFmt numFmtId="174" formatCode="#,##0.0"/>
    <numFmt numFmtId="175" formatCode="0.0000000"/>
    <numFmt numFmtId="176" formatCode="0.000000"/>
    <numFmt numFmtId="177" formatCode="0.00000"/>
    <numFmt numFmtId="178" formatCode="0.0000"/>
    <numFmt numFmtId="179" formatCode="0.000"/>
    <numFmt numFmtId="180" formatCode="0_)"/>
    <numFmt numFmtId="181" formatCode="_ * #,##0.00_ ;_ * \-#,##0.00_ ;_ * &quot;-&quot;??_ ;_ @_ "/>
    <numFmt numFmtId="182" formatCode="0.0_)"/>
    <numFmt numFmtId="183" formatCode="0.00_)"/>
    <numFmt numFmtId="184" formatCode="0.00000000"/>
    <numFmt numFmtId="185" formatCode="_ * #,##0.0_ ;_ * \-#,##0.0_ ;_ * &quot;-&quot;??_ ;_ @_ "/>
    <numFmt numFmtId="186" formatCode="_(* #,##0.0_);_(* \(#,##0.0\);_(* &quot;-&quot;?_);_(@_)"/>
    <numFmt numFmtId="187" formatCode="_ * #,##0_ ;_ * \-#,##0_ ;_ * &quot;-&quot;??_ ;_ @_ "/>
    <numFmt numFmtId="188" formatCode="_(* #,##0.0_);_(* \(#,##0.0\);_(* &quot;-&quot;??_);_(@_)"/>
    <numFmt numFmtId="189" formatCode="0.000\ %"/>
    <numFmt numFmtId="190" formatCode="_(* #,##0_);_(* \(#,##0\);_(* &quot;-&quot;??_);_(@_)"/>
    <numFmt numFmtId="191" formatCode="d/m/yy"/>
    <numFmt numFmtId="192" formatCode="0.0000000000"/>
    <numFmt numFmtId="193" formatCode="0.000000000"/>
    <numFmt numFmtId="194" formatCode="[$-414]d\.\ mmmm\ yyyy"/>
    <numFmt numFmtId="195" formatCode="&quot;Ja&quot;;&quot;Ja&quot;;&quot;Nei&quot;"/>
    <numFmt numFmtId="196" formatCode="&quot;Sann&quot;;&quot;Sann&quot;;&quot;Usann&quot;"/>
    <numFmt numFmtId="197" formatCode="&quot;På&quot;;&quot;På&quot;;&quot;Av&quot;"/>
    <numFmt numFmtId="198" formatCode="0.0\ %"/>
    <numFmt numFmtId="199" formatCode="[$-414]mmmm\ yyyy;@"/>
    <numFmt numFmtId="200" formatCode="mmmm\ yy"/>
    <numFmt numFmtId="201" formatCode="_(* #,##0.000_);_(* \(#,##0.000\);_(* &quot;-&quot;??_);_(@_)"/>
    <numFmt numFmtId="202" formatCode="d/m/yyyy;@"/>
    <numFmt numFmtId="203" formatCode="d/m/yy;@"/>
    <numFmt numFmtId="204" formatCode="dd/mm/yy;@"/>
    <numFmt numFmtId="205" formatCode="&quot;kr&quot;\ #,##0;&quot;kr&quot;\ \-#,##0"/>
    <numFmt numFmtId="206" formatCode="&quot;kr&quot;\ #,##0;[Red]&quot;kr&quot;\ \-#,##0"/>
    <numFmt numFmtId="207" formatCode="&quot;kr&quot;\ #,##0.00;&quot;kr&quot;\ \-#,##0.00"/>
    <numFmt numFmtId="208" formatCode="&quot;kr&quot;\ #,##0.00;[Red]&quot;kr&quot;\ \-#,##0.00"/>
    <numFmt numFmtId="209" formatCode="_ &quot;kr&quot;\ * #,##0_ ;_ &quot;kr&quot;\ * \-#,##0_ ;_ &quot;kr&quot;\ * &quot;-&quot;_ ;_ @_ "/>
    <numFmt numFmtId="210" formatCode="_ * #,##0_ ;_ * \-#,##0_ ;_ * &quot;-&quot;_ ;_ @_ "/>
    <numFmt numFmtId="211" formatCode="_ &quot;kr&quot;\ * #,##0.00_ ;_ &quot;kr&quot;\ * \-#,##0.00_ ;_ &quot;kr&quot;\ * &quot;-&quot;??_ ;_ @_ "/>
    <numFmt numFmtId="212" formatCode="#,##0.000"/>
    <numFmt numFmtId="213" formatCode="#,##0.0000"/>
    <numFmt numFmtId="214" formatCode="mmmm\ yyyy"/>
    <numFmt numFmtId="215" formatCode="mmm\ yy"/>
    <numFmt numFmtId="216" formatCode="[$-414]mmm/\ yy;@"/>
  </numFmts>
  <fonts count="3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4"/>
      <name val="Arial Narrow"/>
      <family val="2"/>
    </font>
    <font>
      <vertAlign val="superscript"/>
      <sz val="14"/>
      <name val="Arial Narrow"/>
      <family val="2"/>
    </font>
    <font>
      <b/>
      <sz val="14"/>
      <name val="Arial Narrow"/>
      <family val="2"/>
    </font>
    <font>
      <sz val="16"/>
      <name val="Arial Narrow"/>
      <family val="2"/>
    </font>
    <font>
      <sz val="11"/>
      <name val="Arial Narrow"/>
      <family val="2"/>
    </font>
    <font>
      <sz val="12"/>
      <name val="Arial Narrow"/>
      <family val="2"/>
    </font>
    <font>
      <sz val="10"/>
      <name val="Arial Narrow"/>
      <family val="2"/>
    </font>
    <font>
      <b/>
      <sz val="16"/>
      <name val="Arial Narrow"/>
      <family val="2"/>
    </font>
    <font>
      <sz val="13"/>
      <name val="Arial Narrow"/>
      <family val="2"/>
    </font>
    <font>
      <b/>
      <sz val="13"/>
      <name val="Arial Narrow"/>
      <family val="2"/>
    </font>
    <font>
      <sz val="12"/>
      <name val="Arial"/>
      <family val="0"/>
    </font>
    <font>
      <sz val="10"/>
      <name val="Times New Roman"/>
      <family val="1"/>
    </font>
    <font>
      <b/>
      <sz val="10"/>
      <name val="Arial Narrow"/>
      <family val="2"/>
    </font>
    <font>
      <b/>
      <i/>
      <sz val="13"/>
      <name val="Arial Narrow"/>
      <family val="2"/>
    </font>
    <font>
      <sz val="14"/>
      <name val="Arial"/>
      <family val="0"/>
    </font>
    <font>
      <b/>
      <sz val="11"/>
      <name val="Arial"/>
      <family val="2"/>
    </font>
    <font>
      <sz val="11"/>
      <name val="Arial"/>
      <family val="0"/>
    </font>
    <font>
      <sz val="13"/>
      <color indexed="8"/>
      <name val="Arial Narrow"/>
      <family val="2"/>
    </font>
    <font>
      <sz val="13"/>
      <name val="Arial"/>
      <family val="2"/>
    </font>
    <font>
      <i/>
      <sz val="11"/>
      <name val="Arial Narrow"/>
      <family val="2"/>
    </font>
    <font>
      <b/>
      <sz val="11"/>
      <name val="Arial Narrow"/>
      <family val="2"/>
    </font>
    <font>
      <vertAlign val="superscript"/>
      <sz val="11"/>
      <name val="Arial Narrow"/>
      <family val="2"/>
    </font>
    <font>
      <sz val="11"/>
      <color indexed="8"/>
      <name val="Arial Narrow"/>
      <family val="2"/>
    </font>
    <font>
      <b/>
      <vertAlign val="superscript"/>
      <sz val="11"/>
      <name val="Arial Narrow"/>
      <family val="2"/>
    </font>
    <font>
      <b/>
      <i/>
      <sz val="11"/>
      <name val="Arial Narrow"/>
      <family val="2"/>
    </font>
    <font>
      <vertAlign val="superscript"/>
      <sz val="11"/>
      <color indexed="8"/>
      <name val="Arial Narrow"/>
      <family val="2"/>
    </font>
    <font>
      <i/>
      <sz val="13"/>
      <name val="Arial Narrow"/>
      <family val="2"/>
    </font>
    <font>
      <vertAlign val="superscript"/>
      <sz val="13"/>
      <name val="Arial Narrow"/>
      <family val="2"/>
    </font>
    <font>
      <i/>
      <sz val="13"/>
      <color indexed="8"/>
      <name val="Arial Narrow"/>
      <family val="2"/>
    </font>
    <font>
      <vertAlign val="superscript"/>
      <sz val="13"/>
      <color indexed="8"/>
      <name val="Arial Narrow"/>
      <family val="2"/>
    </font>
    <font>
      <sz val="10"/>
      <color indexed="10"/>
      <name val="Arial"/>
      <family val="0"/>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color indexed="63"/>
      </bottom>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0">
    <xf numFmtId="0" fontId="0" fillId="0" borderId="0" xfId="0" applyAlignment="1">
      <alignment/>
    </xf>
    <xf numFmtId="2" fontId="8" fillId="0" borderId="0" xfId="0" applyNumberFormat="1" applyFont="1" applyAlignment="1">
      <alignment/>
    </xf>
    <xf numFmtId="2" fontId="9" fillId="0" borderId="0" xfId="0" applyNumberFormat="1" applyFont="1" applyAlignment="1">
      <alignment/>
    </xf>
    <xf numFmtId="2" fontId="5" fillId="0" borderId="0" xfId="0" applyNumberFormat="1" applyFont="1" applyAlignment="1">
      <alignment/>
    </xf>
    <xf numFmtId="0" fontId="0" fillId="0" borderId="0" xfId="0" applyBorder="1" applyAlignment="1">
      <alignment/>
    </xf>
    <xf numFmtId="0" fontId="13" fillId="0" borderId="1" xfId="0" applyFont="1" applyFill="1" applyBorder="1" applyAlignment="1">
      <alignment/>
    </xf>
    <xf numFmtId="0" fontId="13" fillId="0" borderId="1" xfId="0" applyFont="1" applyBorder="1" applyAlignment="1">
      <alignment horizontal="right"/>
    </xf>
    <xf numFmtId="0" fontId="13" fillId="0" borderId="0" xfId="0" applyFont="1" applyBorder="1" applyAlignment="1">
      <alignment horizontal="right"/>
    </xf>
    <xf numFmtId="0" fontId="13" fillId="0" borderId="0" xfId="0" applyFont="1" applyAlignment="1">
      <alignment/>
    </xf>
    <xf numFmtId="185" fontId="0" fillId="0" borderId="0" xfId="0" applyNumberFormat="1" applyAlignment="1">
      <alignment/>
    </xf>
    <xf numFmtId="0" fontId="14" fillId="0" borderId="0" xfId="0" applyFont="1" applyAlignment="1">
      <alignment/>
    </xf>
    <xf numFmtId="0" fontId="13" fillId="0" borderId="0" xfId="0" applyFont="1" applyBorder="1" applyAlignment="1">
      <alignment/>
    </xf>
    <xf numFmtId="0" fontId="11" fillId="0" borderId="0" xfId="0" applyFont="1" applyBorder="1" applyAlignment="1">
      <alignment/>
    </xf>
    <xf numFmtId="187" fontId="0" fillId="0" borderId="0" xfId="0" applyNumberFormat="1" applyAlignment="1">
      <alignment/>
    </xf>
    <xf numFmtId="0" fontId="11" fillId="0" borderId="0" xfId="0" applyFont="1" applyAlignment="1">
      <alignment/>
    </xf>
    <xf numFmtId="0" fontId="13" fillId="0" borderId="1" xfId="0" applyFont="1" applyBorder="1" applyAlignment="1">
      <alignment/>
    </xf>
    <xf numFmtId="0" fontId="15" fillId="0" borderId="0" xfId="0" applyFont="1" applyBorder="1" applyAlignment="1">
      <alignment/>
    </xf>
    <xf numFmtId="0" fontId="15" fillId="0" borderId="0" xfId="0" applyFont="1" applyBorder="1" applyAlignment="1">
      <alignment horizontal="left"/>
    </xf>
    <xf numFmtId="0" fontId="15" fillId="0" borderId="0" xfId="0" applyFont="1" applyAlignment="1">
      <alignment/>
    </xf>
    <xf numFmtId="0" fontId="16" fillId="0" borderId="0" xfId="0" applyFont="1" applyBorder="1" applyAlignment="1">
      <alignment/>
    </xf>
    <xf numFmtId="0" fontId="0" fillId="0" borderId="2" xfId="0" applyBorder="1" applyAlignment="1">
      <alignment/>
    </xf>
    <xf numFmtId="0" fontId="16" fillId="0" borderId="0" xfId="0" applyFont="1" applyBorder="1" applyAlignment="1">
      <alignment horizontal="center"/>
    </xf>
    <xf numFmtId="1" fontId="16" fillId="0" borderId="0" xfId="0" applyNumberFormat="1" applyFont="1" applyBorder="1" applyAlignment="1">
      <alignment/>
    </xf>
    <xf numFmtId="0" fontId="11" fillId="0" borderId="0" xfId="0" applyFont="1" applyFill="1" applyAlignment="1">
      <alignment/>
    </xf>
    <xf numFmtId="0" fontId="0" fillId="0" borderId="0" xfId="0" applyFill="1" applyAlignment="1">
      <alignment/>
    </xf>
    <xf numFmtId="0" fontId="5" fillId="0" borderId="0" xfId="0" applyFont="1" applyAlignment="1">
      <alignment/>
    </xf>
    <xf numFmtId="188" fontId="13" fillId="0" borderId="0" xfId="18" applyNumberFormat="1" applyFont="1" applyAlignment="1">
      <alignment/>
    </xf>
    <xf numFmtId="173" fontId="13" fillId="0" borderId="0" xfId="18" applyNumberFormat="1" applyFont="1" applyAlignment="1">
      <alignment/>
    </xf>
    <xf numFmtId="188" fontId="14" fillId="0" borderId="0" xfId="18" applyNumberFormat="1" applyFont="1" applyAlignment="1">
      <alignment/>
    </xf>
    <xf numFmtId="186" fontId="13" fillId="0" borderId="0" xfId="0" applyNumberFormat="1" applyFont="1" applyAlignment="1">
      <alignment/>
    </xf>
    <xf numFmtId="186" fontId="0" fillId="0" borderId="0" xfId="0" applyNumberFormat="1" applyAlignment="1">
      <alignment/>
    </xf>
    <xf numFmtId="173" fontId="13" fillId="0" borderId="0" xfId="0" applyNumberFormat="1" applyFont="1" applyAlignment="1">
      <alignment/>
    </xf>
    <xf numFmtId="2" fontId="13" fillId="0" borderId="0" xfId="0" applyNumberFormat="1" applyFont="1" applyBorder="1"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xf>
    <xf numFmtId="0" fontId="21" fillId="0" borderId="0" xfId="0" applyFont="1" applyAlignment="1">
      <alignment/>
    </xf>
    <xf numFmtId="0" fontId="21" fillId="0" borderId="0" xfId="0" applyFont="1" applyBorder="1" applyAlignment="1">
      <alignment/>
    </xf>
    <xf numFmtId="3" fontId="21" fillId="0" borderId="0" xfId="0" applyNumberFormat="1" applyFont="1" applyBorder="1" applyAlignment="1">
      <alignment horizontal="right"/>
    </xf>
    <xf numFmtId="2" fontId="21" fillId="0" borderId="0" xfId="17" applyNumberFormat="1" applyFont="1" applyBorder="1" applyAlignment="1">
      <alignment horizontal="right"/>
    </xf>
    <xf numFmtId="191" fontId="20" fillId="2" borderId="0" xfId="0" applyNumberFormat="1" applyFont="1" applyFill="1" applyBorder="1" applyAlignment="1" quotePrefix="1">
      <alignment/>
    </xf>
    <xf numFmtId="191" fontId="21" fillId="0" borderId="0" xfId="0" applyNumberFormat="1" applyFont="1" applyBorder="1" applyAlignment="1">
      <alignment/>
    </xf>
    <xf numFmtId="3" fontId="21" fillId="0" borderId="0" xfId="17" applyNumberFormat="1" applyFont="1" applyBorder="1" applyAlignment="1">
      <alignment horizontal="right"/>
    </xf>
    <xf numFmtId="3" fontId="20" fillId="0" borderId="0" xfId="0" applyNumberFormat="1" applyFont="1" applyBorder="1" applyAlignment="1">
      <alignment horizontal="right"/>
    </xf>
    <xf numFmtId="2" fontId="20" fillId="0" borderId="0" xfId="17" applyNumberFormat="1" applyFont="1" applyBorder="1" applyAlignment="1">
      <alignment horizontal="right"/>
    </xf>
    <xf numFmtId="0" fontId="20" fillId="0" borderId="0" xfId="0" applyFont="1" applyBorder="1" applyAlignment="1">
      <alignment/>
    </xf>
    <xf numFmtId="0" fontId="20" fillId="0" borderId="0" xfId="0" applyFont="1" applyAlignment="1">
      <alignment/>
    </xf>
    <xf numFmtId="0" fontId="11" fillId="0" borderId="0" xfId="0" applyFont="1" applyBorder="1" applyAlignment="1">
      <alignment horizontal="left"/>
    </xf>
    <xf numFmtId="190" fontId="17" fillId="0" borderId="0" xfId="18" applyNumberFormat="1" applyFont="1" applyBorder="1" applyAlignment="1">
      <alignment horizontal="right"/>
    </xf>
    <xf numFmtId="3" fontId="0" fillId="0" borderId="0" xfId="0" applyNumberFormat="1" applyFont="1" applyBorder="1" applyAlignment="1">
      <alignment horizontal="right"/>
    </xf>
    <xf numFmtId="2" fontId="0" fillId="0" borderId="0" xfId="17" applyNumberFormat="1" applyFont="1" applyBorder="1" applyAlignment="1">
      <alignment horizontal="right"/>
    </xf>
    <xf numFmtId="3" fontId="4" fillId="0" borderId="0" xfId="0" applyNumberFormat="1" applyFont="1" applyBorder="1" applyAlignment="1">
      <alignment horizontal="right"/>
    </xf>
    <xf numFmtId="2" fontId="4" fillId="0" borderId="0" xfId="17" applyNumberFormat="1" applyFont="1" applyBorder="1" applyAlignment="1">
      <alignment horizontal="right"/>
    </xf>
    <xf numFmtId="0" fontId="4" fillId="0" borderId="0" xfId="0" applyFont="1" applyBorder="1" applyAlignment="1">
      <alignment/>
    </xf>
    <xf numFmtId="0" fontId="4" fillId="0" borderId="0" xfId="0" applyFont="1" applyAlignment="1">
      <alignment/>
    </xf>
    <xf numFmtId="0" fontId="10" fillId="0" borderId="0" xfId="0" applyFont="1" applyBorder="1" applyAlignment="1">
      <alignment/>
    </xf>
    <xf numFmtId="3" fontId="15" fillId="0" borderId="0" xfId="0" applyNumberFormat="1" applyFont="1" applyBorder="1" applyAlignment="1">
      <alignment horizontal="right"/>
    </xf>
    <xf numFmtId="2" fontId="15" fillId="0" borderId="0" xfId="17" applyNumberFormat="1" applyFont="1" applyBorder="1" applyAlignment="1">
      <alignment horizontal="right"/>
    </xf>
    <xf numFmtId="0" fontId="0" fillId="0" borderId="0" xfId="0" applyAlignment="1">
      <alignment horizontal="center"/>
    </xf>
    <xf numFmtId="0" fontId="11" fillId="0" borderId="0" xfId="0" applyFont="1" applyAlignment="1">
      <alignment horizontal="center"/>
    </xf>
    <xf numFmtId="2" fontId="13" fillId="0" borderId="0" xfId="0" applyNumberFormat="1" applyFont="1" applyAlignment="1">
      <alignment/>
    </xf>
    <xf numFmtId="0" fontId="13" fillId="0" borderId="0" xfId="0" applyFont="1" applyBorder="1" applyAlignment="1">
      <alignment horizontal="left"/>
    </xf>
    <xf numFmtId="0" fontId="22" fillId="0" borderId="0" xfId="0" applyFont="1" applyBorder="1" applyAlignment="1" quotePrefix="1">
      <alignment horizontal="left" indent="1"/>
    </xf>
    <xf numFmtId="190" fontId="14" fillId="0" borderId="0" xfId="18" applyNumberFormat="1" applyFont="1" applyBorder="1" applyAlignment="1">
      <alignment horizontal="right"/>
    </xf>
    <xf numFmtId="0" fontId="0" fillId="0" borderId="0" xfId="0" applyFont="1" applyBorder="1" applyAlignment="1">
      <alignment horizontal="left"/>
    </xf>
    <xf numFmtId="0" fontId="23" fillId="0" borderId="0" xfId="0" applyFont="1" applyBorder="1" applyAlignment="1">
      <alignment horizontal="left"/>
    </xf>
    <xf numFmtId="190" fontId="0" fillId="0" borderId="0" xfId="18" applyNumberFormat="1" applyAlignment="1">
      <alignment/>
    </xf>
    <xf numFmtId="0" fontId="9" fillId="0" borderId="0" xfId="0" applyFont="1" applyFill="1" applyBorder="1" applyAlignment="1">
      <alignment/>
    </xf>
    <xf numFmtId="0" fontId="23" fillId="0" borderId="0" xfId="0" applyFont="1" applyAlignment="1">
      <alignment/>
    </xf>
    <xf numFmtId="0" fontId="14" fillId="0" borderId="0" xfId="0" applyFont="1" applyFill="1" applyBorder="1" applyAlignment="1">
      <alignment/>
    </xf>
    <xf numFmtId="0" fontId="7" fillId="0" borderId="2" xfId="0" applyFont="1" applyBorder="1" applyAlignment="1">
      <alignment/>
    </xf>
    <xf numFmtId="0" fontId="9" fillId="0" borderId="0" xfId="0" applyFont="1" applyFill="1" applyBorder="1" applyAlignment="1">
      <alignment horizontal="right"/>
    </xf>
    <xf numFmtId="0" fontId="13" fillId="0" borderId="0" xfId="0" applyFont="1" applyAlignment="1">
      <alignment wrapText="1"/>
    </xf>
    <xf numFmtId="188" fontId="0" fillId="0" borderId="0" xfId="0" applyNumberFormat="1" applyAlignment="1">
      <alignment/>
    </xf>
    <xf numFmtId="0" fontId="0" fillId="0" borderId="2" xfId="0" applyBorder="1" applyAlignment="1">
      <alignment/>
    </xf>
    <xf numFmtId="0" fontId="12" fillId="0" borderId="2" xfId="0" applyFont="1" applyBorder="1" applyAlignment="1">
      <alignment horizontal="left" wrapText="1"/>
    </xf>
    <xf numFmtId="0" fontId="7" fillId="0" borderId="2" xfId="0" applyFont="1" applyBorder="1"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right" wrapText="1"/>
    </xf>
    <xf numFmtId="0" fontId="9" fillId="0" borderId="2" xfId="0" applyFont="1" applyBorder="1" applyAlignment="1">
      <alignment/>
    </xf>
    <xf numFmtId="0" fontId="9" fillId="0" borderId="2" xfId="0" applyFont="1" applyBorder="1" applyAlignment="1">
      <alignment horizontal="right"/>
    </xf>
    <xf numFmtId="0" fontId="9" fillId="0" borderId="0" xfId="0" applyFont="1" applyBorder="1" applyAlignment="1">
      <alignment/>
    </xf>
    <xf numFmtId="173" fontId="9" fillId="0" borderId="0" xfId="0" applyNumberFormat="1" applyFont="1" applyAlignment="1">
      <alignment/>
    </xf>
    <xf numFmtId="0" fontId="24" fillId="0" borderId="0" xfId="0" applyFont="1" applyAlignment="1">
      <alignment/>
    </xf>
    <xf numFmtId="174" fontId="9" fillId="0" borderId="0" xfId="0" applyNumberFormat="1" applyFont="1" applyAlignment="1">
      <alignment/>
    </xf>
    <xf numFmtId="0" fontId="10" fillId="0" borderId="0" xfId="0" applyFont="1" applyAlignment="1">
      <alignment/>
    </xf>
    <xf numFmtId="2" fontId="7" fillId="0" borderId="0" xfId="0" applyNumberFormat="1" applyFont="1" applyAlignment="1">
      <alignment/>
    </xf>
    <xf numFmtId="1" fontId="9" fillId="0" borderId="1" xfId="0" applyNumberFormat="1" applyFont="1" applyBorder="1" applyAlignment="1">
      <alignment/>
    </xf>
    <xf numFmtId="0" fontId="9" fillId="0" borderId="1" xfId="0" applyFont="1" applyBorder="1" applyAlignment="1">
      <alignment/>
    </xf>
    <xf numFmtId="2" fontId="9" fillId="0" borderId="0" xfId="0" applyNumberFormat="1" applyFont="1" applyAlignment="1">
      <alignment horizontal="right"/>
    </xf>
    <xf numFmtId="0" fontId="9" fillId="0" borderId="0" xfId="0" applyFont="1" applyBorder="1" applyAlignment="1">
      <alignment horizontal="right"/>
    </xf>
    <xf numFmtId="2" fontId="25" fillId="0" borderId="0" xfId="0" applyNumberFormat="1" applyFont="1" applyAlignment="1">
      <alignment/>
    </xf>
    <xf numFmtId="2" fontId="9" fillId="0" borderId="2" xfId="0" applyNumberFormat="1" applyFont="1" applyBorder="1" applyAlignment="1">
      <alignment/>
    </xf>
    <xf numFmtId="2" fontId="10" fillId="0" borderId="0" xfId="0" applyNumberFormat="1" applyFont="1" applyAlignment="1">
      <alignment/>
    </xf>
    <xf numFmtId="0" fontId="9" fillId="0" borderId="0" xfId="0" applyFont="1" applyAlignment="1" applyProtection="1">
      <alignment/>
      <protection/>
    </xf>
    <xf numFmtId="0" fontId="9" fillId="0" borderId="1" xfId="0" applyFont="1" applyFill="1" applyBorder="1" applyAlignment="1">
      <alignment/>
    </xf>
    <xf numFmtId="0" fontId="9" fillId="0" borderId="1" xfId="0" applyFont="1" applyBorder="1" applyAlignment="1">
      <alignment horizontal="right"/>
    </xf>
    <xf numFmtId="185" fontId="9" fillId="0" borderId="0" xfId="18" applyNumberFormat="1" applyFont="1" applyBorder="1" applyAlignment="1">
      <alignment horizontal="right"/>
    </xf>
    <xf numFmtId="185" fontId="9" fillId="0" borderId="0" xfId="18" applyNumberFormat="1" applyFont="1" applyAlignment="1">
      <alignment horizontal="right"/>
    </xf>
    <xf numFmtId="174" fontId="9" fillId="0" borderId="0" xfId="18" applyNumberFormat="1" applyFont="1" applyBorder="1" applyAlignment="1">
      <alignment horizontal="right"/>
    </xf>
    <xf numFmtId="174" fontId="9" fillId="0" borderId="0" xfId="18" applyNumberFormat="1" applyFont="1" applyAlignment="1">
      <alignment horizontal="right"/>
    </xf>
    <xf numFmtId="185" fontId="9" fillId="0" borderId="0" xfId="0" applyNumberFormat="1" applyFont="1" applyAlignment="1">
      <alignment/>
    </xf>
    <xf numFmtId="0" fontId="25" fillId="0" borderId="0" xfId="0" applyFont="1" applyAlignment="1">
      <alignment/>
    </xf>
    <xf numFmtId="185" fontId="25" fillId="0" borderId="0" xfId="0" applyNumberFormat="1" applyFont="1" applyAlignment="1">
      <alignment/>
    </xf>
    <xf numFmtId="0" fontId="25" fillId="0" borderId="0" xfId="0" applyFont="1" applyBorder="1" applyAlignment="1">
      <alignment/>
    </xf>
    <xf numFmtId="185" fontId="9" fillId="0" borderId="2" xfId="18" applyNumberFormat="1" applyFont="1" applyBorder="1" applyAlignment="1">
      <alignment horizontal="right"/>
    </xf>
    <xf numFmtId="0" fontId="26" fillId="0" borderId="0" xfId="0" applyFont="1" applyFill="1" applyBorder="1" applyAlignment="1">
      <alignment/>
    </xf>
    <xf numFmtId="2" fontId="9" fillId="0" borderId="0" xfId="0" applyNumberFormat="1" applyFont="1" applyBorder="1" applyAlignment="1">
      <alignment/>
    </xf>
    <xf numFmtId="0" fontId="9" fillId="0" borderId="0" xfId="0" applyFont="1" applyBorder="1" applyAlignment="1">
      <alignment horizontal="left"/>
    </xf>
    <xf numFmtId="188" fontId="9" fillId="0" borderId="0" xfId="18" applyNumberFormat="1" applyFont="1" applyBorder="1" applyAlignment="1">
      <alignment horizontal="right"/>
    </xf>
    <xf numFmtId="0" fontId="27" fillId="0" borderId="0" xfId="0" applyFont="1" applyBorder="1" applyAlignment="1">
      <alignment horizontal="left" indent="1"/>
    </xf>
    <xf numFmtId="0" fontId="27" fillId="0" borderId="0" xfId="0" applyFont="1" applyBorder="1" applyAlignment="1">
      <alignment horizontal="left"/>
    </xf>
    <xf numFmtId="0" fontId="27" fillId="0" borderId="0" xfId="0" applyFont="1" applyBorder="1" applyAlignment="1" quotePrefix="1">
      <alignment horizontal="left" indent="1"/>
    </xf>
    <xf numFmtId="188" fontId="25" fillId="0" borderId="0" xfId="18" applyNumberFormat="1" applyFont="1" applyBorder="1" applyAlignment="1">
      <alignment horizontal="right"/>
    </xf>
    <xf numFmtId="0" fontId="24" fillId="0" borderId="0" xfId="0" applyFont="1" applyBorder="1" applyAlignment="1">
      <alignment horizontal="left"/>
    </xf>
    <xf numFmtId="0" fontId="9" fillId="0" borderId="2" xfId="0" applyFont="1" applyBorder="1" applyAlignment="1">
      <alignment horizontal="left"/>
    </xf>
    <xf numFmtId="0" fontId="26" fillId="0" borderId="0" xfId="0" applyFont="1" applyBorder="1" applyAlignment="1">
      <alignment horizontal="left"/>
    </xf>
    <xf numFmtId="0" fontId="9" fillId="0" borderId="3" xfId="0" applyFont="1" applyBorder="1" applyAlignment="1">
      <alignment/>
    </xf>
    <xf numFmtId="0" fontId="9" fillId="0" borderId="3" xfId="0" applyFont="1" applyBorder="1" applyAlignment="1">
      <alignment horizontal="center"/>
    </xf>
    <xf numFmtId="0" fontId="9" fillId="0" borderId="2" xfId="0" applyFont="1" applyBorder="1" applyAlignment="1">
      <alignment horizontal="center"/>
    </xf>
    <xf numFmtId="173" fontId="9" fillId="0" borderId="0" xfId="18" applyNumberFormat="1" applyFont="1" applyAlignment="1">
      <alignment horizontal="center"/>
    </xf>
    <xf numFmtId="173" fontId="9" fillId="0" borderId="0" xfId="18" applyNumberFormat="1" applyFont="1" applyBorder="1" applyAlignment="1">
      <alignment horizontal="center"/>
    </xf>
    <xf numFmtId="173" fontId="9" fillId="0" borderId="2" xfId="18" applyNumberFormat="1" applyFont="1" applyBorder="1" applyAlignment="1">
      <alignment horizontal="center"/>
    </xf>
    <xf numFmtId="190" fontId="9" fillId="0" borderId="0" xfId="18" applyNumberFormat="1" applyFont="1" applyAlignment="1">
      <alignment/>
    </xf>
    <xf numFmtId="0" fontId="26" fillId="0" borderId="0" xfId="0" applyFont="1" applyAlignment="1">
      <alignment/>
    </xf>
    <xf numFmtId="173" fontId="9" fillId="0" borderId="1" xfId="18" applyNumberFormat="1" applyFont="1" applyBorder="1" applyAlignment="1">
      <alignment horizontal="center"/>
    </xf>
    <xf numFmtId="188" fontId="9" fillId="0" borderId="0" xfId="18" applyNumberFormat="1" applyFont="1" applyAlignment="1">
      <alignment/>
    </xf>
    <xf numFmtId="0" fontId="21" fillId="0" borderId="2" xfId="0" applyFont="1" applyBorder="1" applyAlignment="1">
      <alignment/>
    </xf>
    <xf numFmtId="173" fontId="9" fillId="0" borderId="2" xfId="0" applyNumberFormat="1" applyFont="1" applyBorder="1" applyAlignment="1">
      <alignment/>
    </xf>
    <xf numFmtId="2" fontId="9" fillId="0" borderId="0" xfId="0" applyNumberFormat="1" applyFont="1" applyBorder="1" applyAlignment="1">
      <alignment wrapText="1"/>
    </xf>
    <xf numFmtId="2" fontId="9" fillId="0" borderId="0" xfId="0" applyNumberFormat="1" applyFont="1" applyFill="1" applyAlignment="1">
      <alignment/>
    </xf>
    <xf numFmtId="0" fontId="9" fillId="0" borderId="2" xfId="0" applyFont="1" applyFill="1" applyBorder="1" applyAlignment="1">
      <alignment/>
    </xf>
    <xf numFmtId="2" fontId="9" fillId="0" borderId="3" xfId="0" applyNumberFormat="1" applyFont="1" applyBorder="1" applyAlignment="1">
      <alignment wrapText="1" shrinkToFit="1"/>
    </xf>
    <xf numFmtId="2" fontId="9" fillId="0" borderId="0" xfId="0" applyNumberFormat="1" applyFont="1" applyAlignment="1">
      <alignment wrapText="1" shrinkToFit="1"/>
    </xf>
    <xf numFmtId="0" fontId="25" fillId="0" borderId="1" xfId="0" applyFont="1" applyBorder="1" applyAlignment="1">
      <alignment/>
    </xf>
    <xf numFmtId="0" fontId="25" fillId="0" borderId="3" xfId="0" applyFont="1" applyBorder="1" applyAlignment="1">
      <alignment/>
    </xf>
    <xf numFmtId="0" fontId="25" fillId="0" borderId="2" xfId="0" applyFont="1" applyBorder="1" applyAlignment="1">
      <alignment/>
    </xf>
    <xf numFmtId="2" fontId="25" fillId="0" borderId="2" xfId="0" applyNumberFormat="1" applyFont="1" applyBorder="1" applyAlignment="1">
      <alignment/>
    </xf>
    <xf numFmtId="0" fontId="10" fillId="0" borderId="0" xfId="0" applyFont="1" applyFill="1" applyBorder="1" applyAlignment="1">
      <alignment/>
    </xf>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horizontal="center"/>
    </xf>
    <xf numFmtId="174" fontId="9" fillId="0" borderId="0" xfId="0" applyNumberFormat="1" applyFont="1" applyBorder="1" applyAlignment="1">
      <alignment horizontal="center"/>
    </xf>
    <xf numFmtId="173" fontId="9" fillId="0" borderId="0" xfId="0" applyNumberFormat="1" applyFont="1" applyBorder="1" applyAlignment="1">
      <alignment horizontal="center"/>
    </xf>
    <xf numFmtId="174" fontId="9" fillId="0" borderId="0" xfId="0" applyNumberFormat="1" applyFont="1" applyFill="1" applyBorder="1" applyAlignment="1">
      <alignment horizontal="center"/>
    </xf>
    <xf numFmtId="173" fontId="9" fillId="0" borderId="0" xfId="0" applyNumberFormat="1" applyFont="1" applyFill="1" applyBorder="1" applyAlignment="1">
      <alignment horizontal="center"/>
    </xf>
    <xf numFmtId="0" fontId="21" fillId="0" borderId="0" xfId="0" applyFont="1" applyAlignment="1">
      <alignment horizontal="center"/>
    </xf>
    <xf numFmtId="0" fontId="9" fillId="0" borderId="2" xfId="0" applyFont="1" applyFill="1" applyBorder="1" applyAlignment="1">
      <alignment horizontal="left"/>
    </xf>
    <xf numFmtId="174" fontId="9" fillId="0" borderId="2" xfId="0" applyNumberFormat="1" applyFont="1" applyBorder="1" applyAlignment="1">
      <alignment horizontal="center"/>
    </xf>
    <xf numFmtId="173" fontId="9" fillId="0" borderId="2" xfId="0" applyNumberFormat="1" applyFont="1" applyFill="1" applyBorder="1" applyAlignment="1">
      <alignment horizontal="center"/>
    </xf>
    <xf numFmtId="174" fontId="9" fillId="0" borderId="2" xfId="0" applyNumberFormat="1" applyFont="1" applyBorder="1" applyAlignment="1">
      <alignment/>
    </xf>
    <xf numFmtId="173" fontId="25" fillId="0" borderId="0" xfId="0" applyNumberFormat="1" applyFont="1" applyAlignment="1">
      <alignment/>
    </xf>
    <xf numFmtId="186" fontId="9" fillId="0" borderId="0" xfId="0" applyNumberFormat="1" applyFont="1" applyAlignment="1">
      <alignment/>
    </xf>
    <xf numFmtId="0" fontId="24" fillId="0" borderId="0" xfId="0" applyFont="1" applyBorder="1" applyAlignment="1">
      <alignment/>
    </xf>
    <xf numFmtId="0" fontId="30" fillId="0" borderId="0" xfId="0" applyFont="1" applyBorder="1" applyAlignment="1">
      <alignment/>
    </xf>
    <xf numFmtId="173" fontId="13" fillId="0" borderId="2" xfId="0" applyNumberFormat="1" applyFont="1" applyBorder="1" applyAlignment="1">
      <alignment/>
    </xf>
    <xf numFmtId="0" fontId="25" fillId="0" borderId="0" xfId="0" applyFont="1" applyFill="1" applyBorder="1" applyAlignment="1">
      <alignment/>
    </xf>
    <xf numFmtId="174" fontId="9" fillId="0" borderId="0" xfId="0" applyNumberFormat="1" applyFont="1" applyBorder="1" applyAlignment="1">
      <alignment horizontal="right"/>
    </xf>
    <xf numFmtId="174" fontId="27" fillId="0" borderId="0" xfId="0" applyNumberFormat="1" applyFont="1" applyBorder="1" applyAlignment="1" quotePrefix="1">
      <alignment/>
    </xf>
    <xf numFmtId="2" fontId="9" fillId="0" borderId="0" xfId="0" applyNumberFormat="1" applyFont="1" applyBorder="1" applyAlignment="1">
      <alignment/>
    </xf>
    <xf numFmtId="2" fontId="9" fillId="0" borderId="0" xfId="18" applyNumberFormat="1" applyFont="1" applyBorder="1" applyAlignment="1">
      <alignment/>
    </xf>
    <xf numFmtId="2" fontId="27" fillId="0" borderId="0" xfId="0" applyNumberFormat="1" applyFont="1" applyBorder="1" applyAlignment="1" quotePrefix="1">
      <alignment/>
    </xf>
    <xf numFmtId="173" fontId="9" fillId="0" borderId="0" xfId="18" applyNumberFormat="1" applyFont="1" applyBorder="1" applyAlignment="1">
      <alignment/>
    </xf>
    <xf numFmtId="173" fontId="27" fillId="0" borderId="0" xfId="0" applyNumberFormat="1" applyFont="1" applyBorder="1" applyAlignment="1" quotePrefix="1">
      <alignment/>
    </xf>
    <xf numFmtId="174" fontId="21" fillId="0" borderId="2" xfId="0" applyNumberFormat="1" applyFont="1" applyBorder="1" applyAlignment="1">
      <alignment horizontal="right"/>
    </xf>
    <xf numFmtId="0" fontId="27" fillId="0" borderId="2" xfId="0" applyFont="1" applyBorder="1" applyAlignment="1" quotePrefix="1">
      <alignment/>
    </xf>
    <xf numFmtId="190" fontId="21" fillId="0" borderId="0" xfId="18" applyNumberFormat="1" applyFont="1" applyAlignment="1">
      <alignment/>
    </xf>
    <xf numFmtId="214" fontId="9" fillId="0" borderId="1" xfId="0" applyNumberFormat="1" applyFont="1" applyBorder="1" applyAlignment="1">
      <alignment horizontal="right"/>
    </xf>
    <xf numFmtId="0" fontId="13" fillId="0" borderId="1" xfId="0" applyFont="1" applyFill="1" applyBorder="1" applyAlignment="1">
      <alignment/>
    </xf>
    <xf numFmtId="0" fontId="13" fillId="0" borderId="1" xfId="0" applyFont="1" applyFill="1" applyBorder="1" applyAlignment="1">
      <alignment horizontal="center"/>
    </xf>
    <xf numFmtId="0" fontId="0" fillId="0" borderId="0" xfId="0" applyAlignment="1">
      <alignment/>
    </xf>
    <xf numFmtId="0" fontId="0" fillId="0" borderId="0" xfId="0" applyBorder="1" applyAlignment="1">
      <alignment wrapText="1"/>
    </xf>
    <xf numFmtId="0" fontId="0" fillId="0" borderId="0" xfId="0" applyBorder="1" applyAlignment="1">
      <alignment horizontal="center" wrapText="1"/>
    </xf>
    <xf numFmtId="0" fontId="13" fillId="0" borderId="0" xfId="0" applyNumberFormat="1" applyFont="1" applyFill="1" applyBorder="1" applyAlignment="1">
      <alignment horizontal="center"/>
    </xf>
    <xf numFmtId="0" fontId="13" fillId="0" borderId="0" xfId="0" applyFont="1" applyFill="1" applyBorder="1" applyAlignment="1">
      <alignment/>
    </xf>
    <xf numFmtId="173" fontId="13" fillId="0" borderId="4" xfId="0" applyNumberFormat="1" applyFont="1" applyFill="1" applyBorder="1" applyAlignment="1">
      <alignment horizontal="center"/>
    </xf>
    <xf numFmtId="0" fontId="13" fillId="0" borderId="5" xfId="0" applyFont="1" applyBorder="1" applyAlignment="1">
      <alignment horizontal="center"/>
    </xf>
    <xf numFmtId="49" fontId="13" fillId="0" borderId="4" xfId="0" applyNumberFormat="1" applyFont="1" applyFill="1" applyBorder="1" applyAlignment="1">
      <alignment horizontal="center"/>
    </xf>
    <xf numFmtId="1" fontId="13"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0" fillId="0" borderId="0" xfId="0" applyBorder="1" applyAlignment="1">
      <alignment horizontal="center"/>
    </xf>
    <xf numFmtId="2" fontId="0" fillId="0" borderId="0" xfId="0" applyNumberFormat="1" applyAlignment="1">
      <alignment/>
    </xf>
    <xf numFmtId="0" fontId="13" fillId="0" borderId="0" xfId="0" applyFont="1" applyFill="1" applyBorder="1" applyAlignment="1">
      <alignment horizontal="center"/>
    </xf>
    <xf numFmtId="1" fontId="13" fillId="0" borderId="5" xfId="0" applyNumberFormat="1" applyFont="1" applyFill="1" applyBorder="1" applyAlignment="1">
      <alignment horizontal="center"/>
    </xf>
    <xf numFmtId="49" fontId="13" fillId="0" borderId="6" xfId="0" applyNumberFormat="1" applyFont="1" applyFill="1" applyBorder="1" applyAlignment="1">
      <alignment horizontal="center"/>
    </xf>
    <xf numFmtId="0" fontId="13" fillId="0" borderId="0" xfId="0" applyFont="1" applyBorder="1" applyAlignment="1">
      <alignment horizontal="center"/>
    </xf>
    <xf numFmtId="1" fontId="13" fillId="0" borderId="6" xfId="0" applyNumberFormat="1" applyFont="1" applyFill="1" applyBorder="1" applyAlignment="1">
      <alignment horizontal="center"/>
    </xf>
    <xf numFmtId="49" fontId="13" fillId="0" borderId="0" xfId="0" applyNumberFormat="1" applyFont="1" applyBorder="1" applyAlignment="1">
      <alignment horizontal="center"/>
    </xf>
    <xf numFmtId="173" fontId="13" fillId="0" borderId="0" xfId="0" applyNumberFormat="1" applyFont="1" applyAlignment="1">
      <alignment horizontal="center"/>
    </xf>
    <xf numFmtId="2" fontId="0" fillId="0" borderId="0" xfId="0" applyNumberFormat="1" applyBorder="1" applyAlignment="1">
      <alignment/>
    </xf>
    <xf numFmtId="0" fontId="13" fillId="0" borderId="2" xfId="0" applyFont="1" applyFill="1" applyBorder="1" applyAlignment="1">
      <alignment/>
    </xf>
    <xf numFmtId="173" fontId="13" fillId="0" borderId="2" xfId="0" applyNumberFormat="1" applyFont="1" applyFill="1" applyBorder="1" applyAlignment="1">
      <alignment horizontal="center"/>
    </xf>
    <xf numFmtId="0" fontId="13" fillId="0" borderId="2" xfId="0" applyFont="1" applyBorder="1" applyAlignment="1">
      <alignment horizontal="center"/>
    </xf>
    <xf numFmtId="0" fontId="13" fillId="0" borderId="7" xfId="0" applyFont="1" applyBorder="1" applyAlignment="1">
      <alignment horizontal="center"/>
    </xf>
    <xf numFmtId="1" fontId="13" fillId="0" borderId="8" xfId="0" applyNumberFormat="1" applyFont="1" applyFill="1" applyBorder="1" applyAlignment="1">
      <alignment horizontal="center"/>
    </xf>
    <xf numFmtId="0" fontId="13" fillId="0" borderId="1" xfId="0" applyFont="1" applyBorder="1" applyAlignment="1">
      <alignment horizontal="center"/>
    </xf>
    <xf numFmtId="0" fontId="35" fillId="0" borderId="0" xfId="0" applyFont="1" applyFill="1" applyAlignment="1">
      <alignment/>
    </xf>
    <xf numFmtId="0" fontId="35" fillId="0" borderId="0" xfId="0" applyFont="1" applyFill="1" applyAlignment="1">
      <alignment horizontal="center"/>
    </xf>
    <xf numFmtId="0" fontId="35" fillId="0" borderId="0" xfId="0" applyFont="1" applyFill="1" applyAlignment="1">
      <alignment/>
    </xf>
    <xf numFmtId="0" fontId="10" fillId="0" borderId="9" xfId="0" applyFont="1" applyFill="1" applyBorder="1" applyAlignment="1">
      <alignment/>
    </xf>
    <xf numFmtId="0" fontId="9" fillId="0" borderId="10" xfId="0" applyFont="1" applyFill="1" applyBorder="1" applyAlignment="1">
      <alignment/>
    </xf>
    <xf numFmtId="0" fontId="9" fillId="0" borderId="11" xfId="0" applyFont="1" applyFill="1" applyBorder="1" applyAlignment="1">
      <alignment horizontal="center" vertical="center"/>
    </xf>
    <xf numFmtId="173" fontId="9" fillId="0" borderId="5" xfId="0" applyNumberFormat="1" applyFont="1" applyFill="1" applyBorder="1" applyAlignment="1">
      <alignment vertical="center"/>
    </xf>
    <xf numFmtId="1" fontId="9" fillId="0" borderId="6" xfId="0" applyNumberFormat="1" applyFont="1" applyFill="1" applyBorder="1" applyAlignment="1">
      <alignment vertical="center"/>
    </xf>
    <xf numFmtId="1" fontId="9" fillId="0" borderId="5"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12" xfId="0" applyNumberFormat="1" applyFont="1" applyFill="1" applyBorder="1" applyAlignment="1">
      <alignment vertical="center"/>
    </xf>
    <xf numFmtId="0" fontId="9" fillId="0" borderId="13" xfId="0" applyFont="1" applyFill="1" applyBorder="1" applyAlignment="1">
      <alignment horizontal="center" vertical="center"/>
    </xf>
    <xf numFmtId="173" fontId="9" fillId="0" borderId="14" xfId="0" applyNumberFormat="1" applyFont="1" applyFill="1" applyBorder="1" applyAlignment="1">
      <alignment vertical="center"/>
    </xf>
    <xf numFmtId="1" fontId="9" fillId="0" borderId="15" xfId="0" applyNumberFormat="1" applyFont="1" applyFill="1" applyBorder="1" applyAlignment="1">
      <alignment vertical="center"/>
    </xf>
    <xf numFmtId="1" fontId="9" fillId="0" borderId="14" xfId="0" applyNumberFormat="1" applyFont="1" applyFill="1" applyBorder="1" applyAlignment="1">
      <alignment vertical="center"/>
    </xf>
    <xf numFmtId="1" fontId="9" fillId="0" borderId="16" xfId="0" applyNumberFormat="1" applyFont="1" applyFill="1" applyBorder="1" applyAlignment="1">
      <alignment vertical="center"/>
    </xf>
    <xf numFmtId="1" fontId="9" fillId="0" borderId="17" xfId="0" applyNumberFormat="1" applyFont="1" applyFill="1" applyBorder="1" applyAlignment="1">
      <alignment vertical="center"/>
    </xf>
    <xf numFmtId="1" fontId="9" fillId="0" borderId="14" xfId="0" applyNumberFormat="1" applyFont="1" applyFill="1" applyBorder="1" applyAlignment="1">
      <alignment horizontal="right" vertical="center"/>
    </xf>
    <xf numFmtId="1" fontId="9" fillId="0" borderId="15" xfId="0" applyNumberFormat="1" applyFont="1" applyFill="1" applyBorder="1" applyAlignment="1">
      <alignment horizontal="right" vertical="center"/>
    </xf>
    <xf numFmtId="1" fontId="9" fillId="0" borderId="18" xfId="0" applyNumberFormat="1" applyFont="1" applyFill="1" applyBorder="1" applyAlignment="1">
      <alignment vertical="center"/>
    </xf>
    <xf numFmtId="1" fontId="9" fillId="0" borderId="5" xfId="0" applyNumberFormat="1" applyFont="1" applyFill="1" applyBorder="1" applyAlignment="1">
      <alignment horizontal="right" vertical="center"/>
    </xf>
    <xf numFmtId="1" fontId="9" fillId="0" borderId="6" xfId="0" applyNumberFormat="1" applyFont="1" applyFill="1" applyBorder="1" applyAlignment="1">
      <alignment horizontal="right" vertical="center"/>
    </xf>
    <xf numFmtId="0" fontId="9" fillId="0" borderId="10" xfId="0" applyFont="1" applyFill="1" applyBorder="1" applyAlignment="1">
      <alignment horizontal="center" vertical="center"/>
    </xf>
    <xf numFmtId="173" fontId="9" fillId="0" borderId="7" xfId="0" applyNumberFormat="1" applyFont="1" applyFill="1" applyBorder="1" applyAlignment="1">
      <alignment vertical="center"/>
    </xf>
    <xf numFmtId="1" fontId="9" fillId="0" borderId="19" xfId="0" applyNumberFormat="1" applyFont="1" applyFill="1" applyBorder="1" applyAlignment="1">
      <alignment vertical="center"/>
    </xf>
    <xf numFmtId="1" fontId="9" fillId="0" borderId="7" xfId="0" applyNumberFormat="1" applyFont="1" applyFill="1" applyBorder="1" applyAlignment="1">
      <alignment vertical="center"/>
    </xf>
    <xf numFmtId="1" fontId="9" fillId="0" borderId="2" xfId="0" applyNumberFormat="1" applyFont="1" applyFill="1" applyBorder="1" applyAlignment="1">
      <alignment vertical="center"/>
    </xf>
    <xf numFmtId="1" fontId="9" fillId="0" borderId="20" xfId="0" applyNumberFormat="1" applyFont="1" applyFill="1" applyBorder="1" applyAlignment="1">
      <alignment vertical="center"/>
    </xf>
    <xf numFmtId="1" fontId="9" fillId="0" borderId="7" xfId="0" applyNumberFormat="1" applyFont="1" applyFill="1" applyBorder="1" applyAlignment="1">
      <alignment horizontal="right" vertical="center"/>
    </xf>
    <xf numFmtId="1" fontId="9" fillId="0" borderId="19" xfId="0" applyNumberFormat="1" applyFont="1" applyFill="1" applyBorder="1" applyAlignment="1">
      <alignment horizontal="right" vertical="center"/>
    </xf>
    <xf numFmtId="0" fontId="10" fillId="0" borderId="0" xfId="0" applyFont="1" applyFill="1" applyAlignment="1">
      <alignment/>
    </xf>
    <xf numFmtId="0" fontId="5" fillId="0" borderId="0" xfId="0" applyFont="1" applyFill="1" applyAlignment="1">
      <alignment/>
    </xf>
    <xf numFmtId="0" fontId="25" fillId="0" borderId="0" xfId="0" applyFont="1" applyFill="1" applyAlignment="1">
      <alignment/>
    </xf>
    <xf numFmtId="3" fontId="9" fillId="0" borderId="0" xfId="0" applyNumberFormat="1" applyFont="1" applyAlignment="1">
      <alignment/>
    </xf>
    <xf numFmtId="3" fontId="25" fillId="0" borderId="2" xfId="0" applyNumberFormat="1" applyFont="1" applyBorder="1" applyAlignment="1">
      <alignment/>
    </xf>
    <xf numFmtId="3" fontId="9" fillId="0" borderId="0" xfId="0" applyNumberFormat="1" applyFont="1" applyBorder="1" applyAlignment="1">
      <alignment/>
    </xf>
    <xf numFmtId="3" fontId="29" fillId="0" borderId="0" xfId="0" applyNumberFormat="1" applyFont="1" applyBorder="1" applyAlignment="1">
      <alignment/>
    </xf>
    <xf numFmtId="3" fontId="9" fillId="0" borderId="2" xfId="0" applyNumberFormat="1" applyFont="1" applyBorder="1" applyAlignment="1">
      <alignment/>
    </xf>
    <xf numFmtId="0" fontId="5" fillId="0" borderId="0" xfId="0" applyFont="1" applyBorder="1" applyAlignment="1">
      <alignment horizontal="left"/>
    </xf>
    <xf numFmtId="0" fontId="12" fillId="0" borderId="2" xfId="0" applyFont="1" applyBorder="1" applyAlignment="1">
      <alignment horizontal="left" wrapText="1"/>
    </xf>
    <xf numFmtId="0" fontId="13" fillId="0" borderId="8" xfId="0" applyNumberFormat="1" applyFont="1" applyFill="1" applyBorder="1" applyAlignment="1">
      <alignment horizontal="center"/>
    </xf>
    <xf numFmtId="0" fontId="13" fillId="0" borderId="4" xfId="0" applyNumberFormat="1" applyFont="1" applyFill="1" applyBorder="1" applyAlignment="1">
      <alignment horizontal="center"/>
    </xf>
    <xf numFmtId="0" fontId="13" fillId="0" borderId="21"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2" xfId="0" applyNumberFormat="1" applyFont="1" applyFill="1" applyBorder="1" applyAlignment="1">
      <alignment horizontal="center" vertical="center" wrapText="1"/>
    </xf>
    <xf numFmtId="0" fontId="0" fillId="0" borderId="2" xfId="0" applyFont="1" applyBorder="1" applyAlignment="1">
      <alignment/>
    </xf>
    <xf numFmtId="0" fontId="34" fillId="0" borderId="3" xfId="0" applyFont="1" applyBorder="1" applyAlignment="1">
      <alignment horizontal="left" wrapText="1"/>
    </xf>
    <xf numFmtId="0" fontId="34" fillId="0" borderId="0" xfId="0" applyFont="1" applyBorder="1" applyAlignment="1">
      <alignment horizontal="left"/>
    </xf>
    <xf numFmtId="0" fontId="10" fillId="0" borderId="22" xfId="0" applyFont="1" applyBorder="1" applyAlignment="1">
      <alignment horizontal="center" wrapText="1"/>
    </xf>
    <xf numFmtId="0" fontId="10" fillId="0" borderId="4" xfId="0" applyFont="1" applyBorder="1" applyAlignment="1">
      <alignment horizontal="center" wrapText="1"/>
    </xf>
    <xf numFmtId="0" fontId="10" fillId="0" borderId="7" xfId="0" applyFont="1" applyBorder="1" applyAlignment="1">
      <alignment horizontal="center"/>
    </xf>
    <xf numFmtId="0" fontId="10" fillId="0" borderId="19" xfId="0" applyFont="1" applyBorder="1" applyAlignment="1">
      <alignment horizontal="center"/>
    </xf>
    <xf numFmtId="1" fontId="9" fillId="0" borderId="22"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0" fontId="7" fillId="0" borderId="2" xfId="0" applyFont="1" applyFill="1" applyBorder="1" applyAlignment="1">
      <alignment wrapText="1"/>
    </xf>
    <xf numFmtId="0" fontId="10" fillId="0" borderId="22" xfId="0" applyFont="1" applyFill="1" applyBorder="1" applyAlignment="1">
      <alignment horizontal="center"/>
    </xf>
    <xf numFmtId="0" fontId="10" fillId="0" borderId="4" xfId="0" applyFont="1" applyFill="1" applyBorder="1" applyAlignment="1">
      <alignment horizontal="center"/>
    </xf>
    <xf numFmtId="0" fontId="10" fillId="0" borderId="7" xfId="0" applyFont="1" applyFill="1" applyBorder="1" applyAlignment="1">
      <alignment horizontal="center"/>
    </xf>
    <xf numFmtId="0" fontId="10" fillId="0" borderId="19" xfId="0" applyFont="1" applyFill="1" applyBorder="1" applyAlignment="1">
      <alignment horizontal="center"/>
    </xf>
    <xf numFmtId="200" fontId="9" fillId="0" borderId="23" xfId="0" applyNumberFormat="1" applyFont="1" applyFill="1" applyBorder="1" applyAlignment="1">
      <alignment horizontal="center"/>
    </xf>
    <xf numFmtId="200" fontId="9" fillId="0" borderId="24" xfId="0" applyNumberFormat="1" applyFont="1" applyFill="1" applyBorder="1" applyAlignment="1">
      <alignment horizontal="center"/>
    </xf>
    <xf numFmtId="200" fontId="10" fillId="0" borderId="22" xfId="0" applyNumberFormat="1" applyFont="1" applyFill="1" applyBorder="1" applyAlignment="1">
      <alignment horizontal="center"/>
    </xf>
    <xf numFmtId="200" fontId="10" fillId="0" borderId="3" xfId="0" applyNumberFormat="1" applyFont="1" applyFill="1" applyBorder="1" applyAlignment="1">
      <alignment horizontal="center"/>
    </xf>
    <xf numFmtId="200" fontId="10" fillId="0" borderId="4" xfId="0" applyNumberFormat="1" applyFont="1" applyFill="1" applyBorder="1" applyAlignment="1">
      <alignment horizontal="center"/>
    </xf>
    <xf numFmtId="200" fontId="9" fillId="0" borderId="25" xfId="0" applyNumberFormat="1" applyFont="1" applyFill="1" applyBorder="1" applyAlignment="1">
      <alignment horizontal="center"/>
    </xf>
    <xf numFmtId="200" fontId="9" fillId="0" borderId="26" xfId="0" applyNumberFormat="1" applyFont="1" applyFill="1" applyBorder="1" applyAlignment="1">
      <alignment horizontal="center"/>
    </xf>
    <xf numFmtId="0" fontId="7" fillId="0" borderId="2" xfId="0" applyFont="1" applyBorder="1" applyAlignment="1">
      <alignment wrapText="1"/>
    </xf>
    <xf numFmtId="0" fontId="19" fillId="0" borderId="2" xfId="0" applyFont="1" applyBorder="1" applyAlignment="1">
      <alignment/>
    </xf>
    <xf numFmtId="2" fontId="26" fillId="0" borderId="3" xfId="0" applyNumberFormat="1" applyFont="1" applyBorder="1" applyAlignment="1">
      <alignment horizontal="left" wrapText="1"/>
    </xf>
    <xf numFmtId="1" fontId="9" fillId="0" borderId="1" xfId="0" applyNumberFormat="1" applyFont="1" applyBorder="1" applyAlignment="1">
      <alignment horizontal="center"/>
    </xf>
    <xf numFmtId="2" fontId="26" fillId="0" borderId="3" xfId="0" applyNumberFormat="1" applyFont="1" applyBorder="1" applyAlignment="1">
      <alignment horizontal="left" wrapText="1" shrinkToFit="1"/>
    </xf>
    <xf numFmtId="0" fontId="26" fillId="0" borderId="0" xfId="0" applyFont="1" applyFill="1" applyBorder="1" applyAlignment="1">
      <alignment horizontal="left" wrapText="1"/>
    </xf>
    <xf numFmtId="0" fontId="7" fillId="0" borderId="2" xfId="0" applyFont="1" applyBorder="1" applyAlignment="1">
      <alignment horizontal="left" wrapText="1"/>
    </xf>
    <xf numFmtId="0" fontId="9" fillId="0" borderId="3" xfId="0" applyFont="1" applyFill="1" applyBorder="1" applyAlignment="1">
      <alignment horizontal="center" wrapText="1"/>
    </xf>
    <xf numFmtId="0" fontId="9" fillId="0" borderId="2" xfId="0" applyFont="1" applyFill="1" applyBorder="1" applyAlignment="1">
      <alignment horizontal="center" wrapText="1"/>
    </xf>
    <xf numFmtId="0" fontId="26" fillId="0" borderId="3" xfId="0" applyFont="1" applyFill="1" applyBorder="1" applyAlignment="1">
      <alignment horizontal="left" wrapText="1"/>
    </xf>
    <xf numFmtId="0" fontId="9" fillId="0" borderId="3" xfId="0" applyFont="1" applyBorder="1" applyAlignment="1">
      <alignment horizontal="center"/>
    </xf>
    <xf numFmtId="0" fontId="9" fillId="0" borderId="2" xfId="0" applyFont="1" applyBorder="1" applyAlignment="1">
      <alignment horizontal="center"/>
    </xf>
    <xf numFmtId="0" fontId="9" fillId="0" borderId="0" xfId="0" applyFont="1" applyFill="1" applyBorder="1" applyAlignment="1">
      <alignment horizontal="center"/>
    </xf>
    <xf numFmtId="49" fontId="7" fillId="0" borderId="2" xfId="0" applyNumberFormat="1" applyFont="1" applyFill="1" applyBorder="1" applyAlignment="1">
      <alignment horizontal="left" wrapText="1"/>
    </xf>
    <xf numFmtId="0" fontId="11" fillId="0" borderId="0" xfId="0" applyFont="1" applyAlignment="1">
      <alignment/>
    </xf>
    <xf numFmtId="0" fontId="7" fillId="0" borderId="0" xfId="0" applyFont="1" applyAlignment="1">
      <alignment wrapText="1"/>
    </xf>
    <xf numFmtId="191" fontId="20" fillId="2" borderId="0" xfId="0" applyNumberFormat="1" applyFont="1" applyFill="1" applyBorder="1" applyAlignment="1" quotePrefix="1">
      <alignment horizontal="center"/>
    </xf>
    <xf numFmtId="191" fontId="21" fillId="0" borderId="0" xfId="0" applyNumberFormat="1" applyFont="1" applyBorder="1" applyAlignment="1">
      <alignment horizontal="center"/>
    </xf>
    <xf numFmtId="0" fontId="7" fillId="0" borderId="0" xfId="0" applyFont="1" applyAlignment="1" applyProtection="1">
      <alignment wrapText="1"/>
      <protection/>
    </xf>
    <xf numFmtId="0" fontId="26" fillId="0" borderId="0" xfId="0" applyFont="1" applyAlignment="1">
      <alignment horizontal="left" wrapText="1"/>
    </xf>
    <xf numFmtId="0" fontId="26" fillId="0" borderId="0" xfId="0" applyFont="1" applyAlignment="1">
      <alignment wrapText="1"/>
    </xf>
    <xf numFmtId="0" fontId="21" fillId="0" borderId="0" xfId="0" applyFont="1" applyAlignment="1">
      <alignment/>
    </xf>
    <xf numFmtId="0" fontId="11" fillId="0" borderId="2" xfId="0" applyFont="1" applyBorder="1" applyAlignment="1">
      <alignment/>
    </xf>
    <xf numFmtId="0" fontId="9" fillId="0" borderId="0" xfId="0" applyFont="1" applyBorder="1" applyAlignment="1">
      <alignment horizontal="center" wrapText="1"/>
    </xf>
    <xf numFmtId="0" fontId="21" fillId="0" borderId="2" xfId="0" applyFont="1" applyBorder="1" applyAlignment="1">
      <alignment horizontal="center" wrapText="1"/>
    </xf>
    <xf numFmtId="0" fontId="9" fillId="0" borderId="0" xfId="0" applyFont="1" applyAlignment="1">
      <alignment horizontal="lef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U20"/>
  <sheetViews>
    <sheetView tabSelected="1" workbookViewId="0" topLeftCell="A1">
      <selection activeCell="J11" sqref="J11"/>
    </sheetView>
  </sheetViews>
  <sheetFormatPr defaultColWidth="11.421875" defaultRowHeight="12.75"/>
  <cols>
    <col min="1" max="1" width="26.8515625" style="0" customWidth="1"/>
    <col min="2" max="2" width="6.00390625" style="0" customWidth="1"/>
    <col min="3" max="3" width="6.00390625" style="58" customWidth="1"/>
    <col min="4" max="4" width="6.00390625" style="172" customWidth="1"/>
    <col min="5" max="5" width="6.00390625" style="58" customWidth="1"/>
    <col min="6" max="6" width="6.00390625" style="0" customWidth="1"/>
    <col min="7" max="8" width="6.00390625" style="4" customWidth="1"/>
  </cols>
  <sheetData>
    <row r="1" ht="13.5" customHeight="1">
      <c r="A1" t="s">
        <v>243</v>
      </c>
    </row>
    <row r="2" ht="12.75" hidden="1"/>
    <row r="3" spans="1:99" s="20" customFormat="1" ht="38.25" customHeight="1">
      <c r="A3" s="237" t="s">
        <v>219</v>
      </c>
      <c r="B3" s="237"/>
      <c r="C3" s="237"/>
      <c r="D3" s="237"/>
      <c r="E3" s="237"/>
      <c r="F3" s="237"/>
      <c r="G3" s="237"/>
      <c r="H3" s="23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ht="0.75" customHeight="1">
      <c r="A4" s="173"/>
      <c r="B4" s="173"/>
      <c r="C4" s="174"/>
      <c r="D4" s="173"/>
      <c r="E4" s="174"/>
      <c r="F4" s="17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3:99" ht="49.5" customHeight="1">
      <c r="C5" s="242" t="s">
        <v>220</v>
      </c>
      <c r="D5" s="242"/>
      <c r="E5" s="242"/>
      <c r="F5" s="242"/>
      <c r="G5" s="242"/>
      <c r="H5" s="24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12" ht="17.25">
      <c r="A6" s="170"/>
      <c r="B6" s="171">
        <v>2004</v>
      </c>
      <c r="C6" s="238">
        <v>2005</v>
      </c>
      <c r="D6" s="239"/>
      <c r="E6" s="238">
        <v>2006</v>
      </c>
      <c r="F6" s="240"/>
      <c r="G6" s="238">
        <v>2007</v>
      </c>
      <c r="H6" s="241"/>
      <c r="I6" s="175"/>
      <c r="K6" s="4"/>
      <c r="L6" s="4"/>
    </row>
    <row r="7" spans="1:15" ht="17.25">
      <c r="A7" s="176" t="s">
        <v>191</v>
      </c>
      <c r="B7" s="177">
        <v>4.3</v>
      </c>
      <c r="C7" s="178" t="s">
        <v>192</v>
      </c>
      <c r="D7" s="179" t="s">
        <v>193</v>
      </c>
      <c r="E7" s="180" t="s">
        <v>194</v>
      </c>
      <c r="F7" s="181" t="s">
        <v>195</v>
      </c>
      <c r="G7" s="178" t="s">
        <v>196</v>
      </c>
      <c r="H7" s="181" t="s">
        <v>195</v>
      </c>
      <c r="K7" s="182"/>
      <c r="L7" s="4"/>
      <c r="M7" s="183"/>
      <c r="N7" s="183"/>
      <c r="O7" s="183"/>
    </row>
    <row r="8" spans="1:15" ht="17.25">
      <c r="A8" s="176" t="s">
        <v>197</v>
      </c>
      <c r="B8" s="184">
        <v>2</v>
      </c>
      <c r="C8" s="185" t="s">
        <v>198</v>
      </c>
      <c r="D8" s="186" t="s">
        <v>195</v>
      </c>
      <c r="E8" s="187" t="s">
        <v>199</v>
      </c>
      <c r="F8" s="181" t="s">
        <v>195</v>
      </c>
      <c r="G8" s="178" t="s">
        <v>199</v>
      </c>
      <c r="H8" s="181" t="s">
        <v>195</v>
      </c>
      <c r="I8" s="4"/>
      <c r="K8" s="182"/>
      <c r="L8" s="4"/>
      <c r="M8" s="183"/>
      <c r="N8" s="183"/>
      <c r="O8" s="183"/>
    </row>
    <row r="9" spans="1:14" ht="17.25">
      <c r="A9" s="176" t="s">
        <v>200</v>
      </c>
      <c r="B9" s="184"/>
      <c r="C9" s="185"/>
      <c r="D9" s="188"/>
      <c r="E9" s="185"/>
      <c r="F9" s="180"/>
      <c r="G9" s="178"/>
      <c r="H9" s="187"/>
      <c r="I9" s="4"/>
      <c r="K9" s="182"/>
      <c r="L9" s="4"/>
      <c r="M9" s="183"/>
      <c r="N9" s="183"/>
    </row>
    <row r="10" spans="1:15" ht="17.25">
      <c r="A10" s="176" t="s">
        <v>201</v>
      </c>
      <c r="B10" s="187">
        <v>6.2</v>
      </c>
      <c r="C10" s="185" t="s">
        <v>202</v>
      </c>
      <c r="D10" s="189" t="s">
        <v>203</v>
      </c>
      <c r="E10" s="185" t="s">
        <v>204</v>
      </c>
      <c r="F10" s="181" t="s">
        <v>205</v>
      </c>
      <c r="G10" s="185" t="s">
        <v>206</v>
      </c>
      <c r="H10" s="187" t="s">
        <v>207</v>
      </c>
      <c r="K10" s="182"/>
      <c r="L10" s="4"/>
      <c r="N10" s="183"/>
      <c r="O10" s="183"/>
    </row>
    <row r="11" spans="1:14" ht="17.25">
      <c r="A11" s="176" t="s">
        <v>208</v>
      </c>
      <c r="B11" s="190">
        <v>3</v>
      </c>
      <c r="C11" s="178" t="s">
        <v>209</v>
      </c>
      <c r="D11" s="189" t="s">
        <v>210</v>
      </c>
      <c r="E11" s="178" t="s">
        <v>211</v>
      </c>
      <c r="F11" s="181" t="s">
        <v>212</v>
      </c>
      <c r="G11" s="178" t="s">
        <v>211</v>
      </c>
      <c r="H11" s="181" t="s">
        <v>212</v>
      </c>
      <c r="K11" s="4"/>
      <c r="L11" s="4"/>
      <c r="M11" s="183"/>
      <c r="N11" s="183"/>
    </row>
    <row r="12" spans="1:15" ht="17.25">
      <c r="A12" s="176" t="s">
        <v>213</v>
      </c>
      <c r="B12" s="190">
        <v>9</v>
      </c>
      <c r="C12" s="185" t="s">
        <v>214</v>
      </c>
      <c r="D12" s="187" t="s">
        <v>205</v>
      </c>
      <c r="E12" s="178" t="s">
        <v>211</v>
      </c>
      <c r="F12" s="187" t="s">
        <v>207</v>
      </c>
      <c r="G12" s="185" t="s">
        <v>206</v>
      </c>
      <c r="H12" s="181" t="s">
        <v>212</v>
      </c>
      <c r="K12" s="4"/>
      <c r="L12" s="4"/>
      <c r="M12" s="183"/>
      <c r="N12" s="183"/>
      <c r="O12" s="183"/>
    </row>
    <row r="13" spans="1:15" ht="17.25">
      <c r="A13" s="176" t="s">
        <v>215</v>
      </c>
      <c r="B13" s="187">
        <v>3.5</v>
      </c>
      <c r="C13" s="178">
        <v>4</v>
      </c>
      <c r="D13" s="187" t="s">
        <v>212</v>
      </c>
      <c r="E13" s="185">
        <v>3</v>
      </c>
      <c r="F13" s="188" t="s">
        <v>216</v>
      </c>
      <c r="G13" s="185" t="s">
        <v>206</v>
      </c>
      <c r="H13" s="180" t="s">
        <v>216</v>
      </c>
      <c r="K13" s="4"/>
      <c r="L13" s="4"/>
      <c r="M13" s="191"/>
      <c r="N13" s="191"/>
      <c r="O13" s="183"/>
    </row>
    <row r="14" spans="1:14" ht="19.5" customHeight="1">
      <c r="A14" s="192" t="s">
        <v>221</v>
      </c>
      <c r="B14" s="193">
        <v>2.9</v>
      </c>
      <c r="C14" s="178" t="s">
        <v>206</v>
      </c>
      <c r="D14" s="194" t="s">
        <v>193</v>
      </c>
      <c r="E14" s="195" t="s">
        <v>206</v>
      </c>
      <c r="F14" s="194" t="s">
        <v>193</v>
      </c>
      <c r="G14" s="195" t="s">
        <v>206</v>
      </c>
      <c r="H14" s="194" t="s">
        <v>193</v>
      </c>
      <c r="K14" s="4"/>
      <c r="L14" s="4"/>
      <c r="M14" s="191"/>
      <c r="N14" s="191"/>
    </row>
    <row r="15" spans="1:15" ht="17.25">
      <c r="A15" s="170" t="s">
        <v>217</v>
      </c>
      <c r="B15" s="193">
        <v>4.5</v>
      </c>
      <c r="C15" s="196">
        <v>4</v>
      </c>
      <c r="D15" s="181" t="s">
        <v>195</v>
      </c>
      <c r="E15" s="178" t="s">
        <v>211</v>
      </c>
      <c r="F15" s="194" t="s">
        <v>193</v>
      </c>
      <c r="G15" s="195" t="s">
        <v>194</v>
      </c>
      <c r="H15" s="197">
        <v>0</v>
      </c>
      <c r="K15" s="4"/>
      <c r="L15" s="4"/>
      <c r="M15" s="191"/>
      <c r="N15" s="191"/>
      <c r="O15" s="183"/>
    </row>
    <row r="16" spans="1:17" ht="52.5" customHeight="1">
      <c r="A16" s="244" t="s">
        <v>222</v>
      </c>
      <c r="B16" s="244"/>
      <c r="C16" s="244"/>
      <c r="D16" s="244"/>
      <c r="E16" s="244"/>
      <c r="F16" s="244"/>
      <c r="G16" s="244"/>
      <c r="H16" s="244"/>
      <c r="J16" s="4"/>
      <c r="K16" s="181"/>
      <c r="N16" s="191"/>
      <c r="O16" s="4"/>
      <c r="P16" s="4"/>
      <c r="Q16" s="4"/>
    </row>
    <row r="17" spans="1:17" ht="19.5" customHeight="1">
      <c r="A17" s="245" t="s">
        <v>223</v>
      </c>
      <c r="B17" s="245"/>
      <c r="C17" s="245"/>
      <c r="D17" s="245"/>
      <c r="E17" s="245"/>
      <c r="F17" s="245"/>
      <c r="G17" s="245"/>
      <c r="H17" s="245"/>
      <c r="K17" s="181"/>
      <c r="N17" s="191"/>
      <c r="Q17" s="191"/>
    </row>
    <row r="18" spans="1:17" ht="24" customHeight="1">
      <c r="A18" s="236" t="s">
        <v>218</v>
      </c>
      <c r="B18" s="236"/>
      <c r="C18" s="236"/>
      <c r="D18" s="236"/>
      <c r="E18" s="236"/>
      <c r="F18" s="236"/>
      <c r="G18" s="236"/>
      <c r="H18" s="236"/>
      <c r="K18" s="4"/>
      <c r="N18" s="4"/>
      <c r="Q18" s="4"/>
    </row>
    <row r="19" spans="2:11" ht="12.75">
      <c r="B19" s="198"/>
      <c r="C19" s="199"/>
      <c r="D19" s="200"/>
      <c r="K19" s="4"/>
    </row>
    <row r="20" ht="12.75">
      <c r="K20" s="4"/>
    </row>
  </sheetData>
  <mergeCells count="8">
    <mergeCell ref="A18:H18"/>
    <mergeCell ref="A3:H3"/>
    <mergeCell ref="C6:D6"/>
    <mergeCell ref="E6:F6"/>
    <mergeCell ref="G6:H6"/>
    <mergeCell ref="C5:H5"/>
    <mergeCell ref="A16:H16"/>
    <mergeCell ref="A17:H1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Ark15"/>
  <dimension ref="A1:G29"/>
  <sheetViews>
    <sheetView zoomScale="75" zoomScaleNormal="75" workbookViewId="0" topLeftCell="A1">
      <selection activeCell="A22" sqref="A22"/>
    </sheetView>
  </sheetViews>
  <sheetFormatPr defaultColWidth="11.421875" defaultRowHeight="12.75"/>
  <cols>
    <col min="1" max="1" width="39.8515625" style="0" customWidth="1"/>
    <col min="2" max="2" width="13.8515625" style="0" bestFit="1" customWidth="1"/>
    <col min="3" max="4" width="14.57421875" style="0" bestFit="1" customWidth="1"/>
  </cols>
  <sheetData>
    <row r="1" spans="1:7" ht="25.5" customHeight="1">
      <c r="A1" s="279" t="s">
        <v>145</v>
      </c>
      <c r="B1" s="278"/>
      <c r="C1" s="278"/>
      <c r="D1" s="278"/>
      <c r="E1" s="278"/>
      <c r="F1" s="278"/>
      <c r="G1" s="278"/>
    </row>
    <row r="2" spans="1:4" ht="16.5">
      <c r="A2" s="89"/>
      <c r="B2" s="97">
        <v>2004</v>
      </c>
      <c r="C2" s="97" t="s">
        <v>46</v>
      </c>
      <c r="D2" s="97" t="s">
        <v>100</v>
      </c>
    </row>
    <row r="3" spans="1:4" ht="16.5">
      <c r="A3" s="105" t="s">
        <v>143</v>
      </c>
      <c r="B3" s="37"/>
      <c r="C3" s="37"/>
      <c r="D3" s="36"/>
    </row>
    <row r="4" spans="1:4" ht="16.5">
      <c r="A4" s="82" t="s">
        <v>61</v>
      </c>
      <c r="B4" s="83">
        <v>0.63</v>
      </c>
      <c r="C4" s="83">
        <v>1.03</v>
      </c>
      <c r="D4" s="83">
        <v>1.76</v>
      </c>
    </row>
    <row r="5" spans="1:4" ht="16.5">
      <c r="A5" s="77" t="s">
        <v>62</v>
      </c>
      <c r="B5" s="83">
        <v>16.42</v>
      </c>
      <c r="C5" s="83">
        <v>18.43</v>
      </c>
      <c r="D5" s="83">
        <v>16.91</v>
      </c>
    </row>
    <row r="6" spans="1:4" ht="16.5">
      <c r="A6" s="77" t="s">
        <v>77</v>
      </c>
      <c r="B6" s="83"/>
      <c r="C6" s="83"/>
      <c r="D6" s="83"/>
    </row>
    <row r="7" spans="1:4" ht="16.5">
      <c r="A7" s="77" t="s">
        <v>146</v>
      </c>
      <c r="B7" s="83">
        <v>81.42</v>
      </c>
      <c r="C7" s="83">
        <v>78.65</v>
      </c>
      <c r="D7" s="83">
        <v>79.62</v>
      </c>
    </row>
    <row r="8" spans="1:4" ht="16.5">
      <c r="A8" s="77" t="s">
        <v>147</v>
      </c>
      <c r="B8" s="83">
        <v>-0.1</v>
      </c>
      <c r="C8" s="83">
        <v>-0.12</v>
      </c>
      <c r="D8" s="83">
        <v>-0.09</v>
      </c>
    </row>
    <row r="9" spans="1:4" ht="16.5">
      <c r="A9" s="77" t="s">
        <v>65</v>
      </c>
      <c r="B9" s="83">
        <v>1.63</v>
      </c>
      <c r="C9" s="83">
        <v>2</v>
      </c>
      <c r="D9" s="83">
        <v>1.79</v>
      </c>
    </row>
    <row r="10" spans="1:4" ht="16.5">
      <c r="A10" s="103" t="s">
        <v>26</v>
      </c>
      <c r="B10" s="153">
        <v>100</v>
      </c>
      <c r="C10" s="153">
        <v>100</v>
      </c>
      <c r="D10" s="153">
        <v>100</v>
      </c>
    </row>
    <row r="11" spans="1:4" ht="16.5">
      <c r="A11" s="77"/>
      <c r="B11" s="83"/>
      <c r="C11" s="83"/>
      <c r="D11" s="83"/>
    </row>
    <row r="12" spans="1:4" ht="16.5">
      <c r="A12" s="77" t="s">
        <v>69</v>
      </c>
      <c r="B12" s="83">
        <v>1.98</v>
      </c>
      <c r="C12" s="83">
        <v>9.66</v>
      </c>
      <c r="D12" s="83">
        <v>0.84</v>
      </c>
    </row>
    <row r="13" spans="1:4" ht="16.5">
      <c r="A13" s="77" t="s">
        <v>70</v>
      </c>
      <c r="B13" s="83">
        <v>58.82</v>
      </c>
      <c r="C13" s="83">
        <v>52.09</v>
      </c>
      <c r="D13" s="83">
        <v>61.09</v>
      </c>
    </row>
    <row r="14" spans="1:4" ht="16.5">
      <c r="A14" s="77" t="s">
        <v>78</v>
      </c>
      <c r="B14" s="83">
        <v>32.73</v>
      </c>
      <c r="C14" s="83">
        <v>31.83</v>
      </c>
      <c r="D14" s="83">
        <v>31.97</v>
      </c>
    </row>
    <row r="15" spans="1:4" ht="16.5">
      <c r="A15" s="77" t="s">
        <v>71</v>
      </c>
      <c r="B15" s="83">
        <v>1.46</v>
      </c>
      <c r="C15" s="83">
        <v>1.92</v>
      </c>
      <c r="D15" s="83">
        <v>1.88</v>
      </c>
    </row>
    <row r="16" spans="1:4" ht="16.5">
      <c r="A16" s="77" t="s">
        <v>72</v>
      </c>
      <c r="B16" s="83">
        <v>1.41</v>
      </c>
      <c r="C16" s="83">
        <v>0.95</v>
      </c>
      <c r="D16" s="83">
        <v>1.08</v>
      </c>
    </row>
    <row r="17" spans="1:4" ht="16.5">
      <c r="A17" s="77" t="s">
        <v>73</v>
      </c>
      <c r="B17" s="83">
        <v>3.62</v>
      </c>
      <c r="C17" s="83">
        <v>3.68</v>
      </c>
      <c r="D17" s="83">
        <v>3.42</v>
      </c>
    </row>
    <row r="18" spans="1:4" ht="16.5">
      <c r="A18" s="105" t="s">
        <v>74</v>
      </c>
      <c r="B18" s="153">
        <v>100</v>
      </c>
      <c r="C18" s="153">
        <v>100</v>
      </c>
      <c r="D18" s="153">
        <v>100</v>
      </c>
    </row>
    <row r="19" spans="1:4" ht="16.5">
      <c r="A19" s="103"/>
      <c r="B19" s="153"/>
      <c r="C19" s="153"/>
      <c r="D19" s="83"/>
    </row>
    <row r="20" spans="1:4" ht="16.5">
      <c r="A20" s="103" t="s">
        <v>144</v>
      </c>
      <c r="B20" s="153"/>
      <c r="C20" s="153"/>
      <c r="D20" s="83"/>
    </row>
    <row r="21" spans="1:4" ht="16.5">
      <c r="A21" s="2" t="s">
        <v>49</v>
      </c>
      <c r="B21" s="108">
        <v>0.54</v>
      </c>
      <c r="C21" s="108">
        <v>0.56</v>
      </c>
      <c r="D21" s="2">
        <v>0.49</v>
      </c>
    </row>
    <row r="22" spans="1:4" ht="16.5">
      <c r="A22" s="82" t="s">
        <v>185</v>
      </c>
      <c r="B22" s="108">
        <v>0.12</v>
      </c>
      <c r="C22" s="108">
        <v>0.12</v>
      </c>
      <c r="D22" s="2">
        <v>0.13</v>
      </c>
    </row>
    <row r="23" spans="1:4" ht="16.5">
      <c r="A23" s="2" t="s">
        <v>53</v>
      </c>
      <c r="B23" s="108">
        <v>0</v>
      </c>
      <c r="C23" s="108">
        <v>0</v>
      </c>
      <c r="D23" s="2">
        <v>-0.01</v>
      </c>
    </row>
    <row r="24" spans="1:4" ht="16.5">
      <c r="A24" s="2" t="s">
        <v>54</v>
      </c>
      <c r="B24" s="108">
        <v>0.43</v>
      </c>
      <c r="C24" s="108">
        <v>0.47</v>
      </c>
      <c r="D24" s="2">
        <v>0.38</v>
      </c>
    </row>
    <row r="25" spans="1:4" ht="16.5">
      <c r="A25" s="77"/>
      <c r="B25" s="77"/>
      <c r="C25" s="77"/>
      <c r="D25" s="77"/>
    </row>
    <row r="26" spans="1:4" ht="16.5">
      <c r="A26" s="84" t="s">
        <v>37</v>
      </c>
      <c r="B26" s="154"/>
      <c r="C26" s="154"/>
      <c r="D26" s="77"/>
    </row>
    <row r="27" spans="1:4" ht="16.5">
      <c r="A27" s="80" t="s">
        <v>75</v>
      </c>
      <c r="B27" s="129">
        <v>354.3</v>
      </c>
      <c r="C27" s="129">
        <v>332.6</v>
      </c>
      <c r="D27" s="129">
        <v>372.1</v>
      </c>
    </row>
    <row r="29" ht="15.75">
      <c r="A29" s="86" t="s">
        <v>58</v>
      </c>
    </row>
  </sheetData>
  <mergeCells count="2">
    <mergeCell ref="E1:G1"/>
    <mergeCell ref="A1:D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17"/>
  <dimension ref="A1:G32"/>
  <sheetViews>
    <sheetView zoomScale="75" zoomScaleNormal="75" workbookViewId="0" topLeftCell="A1">
      <selection activeCell="A25" sqref="A25"/>
    </sheetView>
  </sheetViews>
  <sheetFormatPr defaultColWidth="11.421875" defaultRowHeight="12.75"/>
  <cols>
    <col min="1" max="1" width="56.8515625" style="0" bestFit="1" customWidth="1"/>
    <col min="3" max="4" width="14.57421875" style="0" bestFit="1" customWidth="1"/>
  </cols>
  <sheetData>
    <row r="1" spans="1:4" ht="25.5" customHeight="1">
      <c r="A1" s="279" t="s">
        <v>163</v>
      </c>
      <c r="B1" s="278"/>
      <c r="C1" s="278"/>
      <c r="D1" s="278"/>
    </row>
    <row r="2" spans="1:4" ht="17.25">
      <c r="A2" s="5"/>
      <c r="B2" s="6">
        <v>2004</v>
      </c>
      <c r="C2" s="6" t="s">
        <v>46</v>
      </c>
      <c r="D2" s="6" t="s">
        <v>100</v>
      </c>
    </row>
    <row r="3" spans="1:4" ht="17.25">
      <c r="A3" s="69" t="s">
        <v>143</v>
      </c>
      <c r="B3" s="4"/>
      <c r="C3" s="4"/>
      <c r="D3" s="4"/>
    </row>
    <row r="4" spans="1:4" ht="17.25">
      <c r="A4" s="82" t="s">
        <v>61</v>
      </c>
      <c r="B4" s="26">
        <v>2.19</v>
      </c>
      <c r="C4" s="26">
        <v>2.3</v>
      </c>
      <c r="D4" s="26">
        <v>1.92</v>
      </c>
    </row>
    <row r="5" spans="1:4" ht="17.25">
      <c r="A5" s="77" t="s">
        <v>62</v>
      </c>
      <c r="B5" s="26">
        <v>0.07</v>
      </c>
      <c r="C5" s="26">
        <v>0.18</v>
      </c>
      <c r="D5" s="26">
        <v>0.22</v>
      </c>
    </row>
    <row r="6" spans="1:4" ht="17.25">
      <c r="A6" s="77" t="s">
        <v>77</v>
      </c>
      <c r="B6" s="26"/>
      <c r="C6" s="26"/>
      <c r="D6" s="26"/>
    </row>
    <row r="7" spans="1:4" ht="17.25">
      <c r="A7" s="77" t="s">
        <v>166</v>
      </c>
      <c r="B7" s="26">
        <v>15.46</v>
      </c>
      <c r="C7" s="26">
        <v>20.99</v>
      </c>
      <c r="D7" s="26">
        <v>13.71</v>
      </c>
    </row>
    <row r="8" spans="1:4" ht="17.25">
      <c r="A8" s="77" t="s">
        <v>164</v>
      </c>
      <c r="B8" s="26">
        <v>0.05</v>
      </c>
      <c r="C8" s="26">
        <v>0.12</v>
      </c>
      <c r="D8" s="26">
        <v>0.04</v>
      </c>
    </row>
    <row r="9" spans="1:4" ht="17.25">
      <c r="A9" s="77" t="s">
        <v>146</v>
      </c>
      <c r="B9" s="26">
        <v>39.46</v>
      </c>
      <c r="C9" s="26">
        <v>34.99</v>
      </c>
      <c r="D9" s="26">
        <v>40.12</v>
      </c>
    </row>
    <row r="10" spans="1:4" ht="17.25">
      <c r="A10" s="77" t="s">
        <v>165</v>
      </c>
      <c r="B10" s="26">
        <v>41.45</v>
      </c>
      <c r="C10" s="26">
        <v>39.94</v>
      </c>
      <c r="D10" s="26">
        <v>41.99</v>
      </c>
    </row>
    <row r="11" spans="1:4" ht="17.25">
      <c r="A11" s="77" t="s">
        <v>147</v>
      </c>
      <c r="B11" s="27">
        <v>-1.55</v>
      </c>
      <c r="C11" s="27">
        <v>-1.94</v>
      </c>
      <c r="D11" s="27">
        <v>-1.35</v>
      </c>
    </row>
    <row r="12" spans="1:4" ht="17.25">
      <c r="A12" s="77" t="s">
        <v>65</v>
      </c>
      <c r="B12" s="26">
        <v>2.85</v>
      </c>
      <c r="C12" s="26">
        <v>3.48</v>
      </c>
      <c r="D12" s="26">
        <v>3.38</v>
      </c>
    </row>
    <row r="13" spans="1:5" ht="17.25">
      <c r="A13" s="103" t="s">
        <v>26</v>
      </c>
      <c r="B13" s="28">
        <v>100</v>
      </c>
      <c r="C13" s="28">
        <v>100</v>
      </c>
      <c r="D13" s="28">
        <v>100</v>
      </c>
      <c r="E13" s="73"/>
    </row>
    <row r="14" spans="1:4" ht="17.25">
      <c r="A14" s="77"/>
      <c r="B14" s="26"/>
      <c r="C14" s="26"/>
      <c r="D14" s="26"/>
    </row>
    <row r="15" spans="1:4" ht="17.25">
      <c r="A15" s="77" t="s">
        <v>69</v>
      </c>
      <c r="B15" s="26">
        <v>0</v>
      </c>
      <c r="C15" s="26">
        <v>0</v>
      </c>
      <c r="D15" s="26">
        <v>0</v>
      </c>
    </row>
    <row r="16" spans="1:4" ht="17.25">
      <c r="A16" s="77" t="s">
        <v>70</v>
      </c>
      <c r="B16" s="26">
        <v>0.57</v>
      </c>
      <c r="C16" s="26">
        <v>0.48</v>
      </c>
      <c r="D16" s="26">
        <v>0.11</v>
      </c>
    </row>
    <row r="17" spans="1:4" ht="17.25">
      <c r="A17" s="77" t="s">
        <v>78</v>
      </c>
      <c r="B17" s="26">
        <v>83.83</v>
      </c>
      <c r="C17" s="26">
        <v>83.94</v>
      </c>
      <c r="D17" s="26">
        <v>83.67</v>
      </c>
    </row>
    <row r="18" spans="1:4" ht="17.25">
      <c r="A18" s="77" t="s">
        <v>71</v>
      </c>
      <c r="B18" s="26">
        <v>5.37</v>
      </c>
      <c r="C18" s="26">
        <v>5.98</v>
      </c>
      <c r="D18" s="26">
        <v>6.02</v>
      </c>
    </row>
    <row r="19" spans="1:4" ht="17.25">
      <c r="A19" s="77" t="s">
        <v>72</v>
      </c>
      <c r="B19" s="26">
        <v>1.21</v>
      </c>
      <c r="C19" s="26">
        <v>1</v>
      </c>
      <c r="D19" s="26">
        <v>1.19</v>
      </c>
    </row>
    <row r="20" spans="1:4" ht="17.25">
      <c r="A20" s="77" t="s">
        <v>73</v>
      </c>
      <c r="B20" s="26">
        <v>8.95</v>
      </c>
      <c r="C20" s="26">
        <v>8.48</v>
      </c>
      <c r="D20" s="26">
        <v>8.89</v>
      </c>
    </row>
    <row r="21" spans="1:5" ht="17.25">
      <c r="A21" s="105" t="s">
        <v>74</v>
      </c>
      <c r="B21" s="28">
        <v>100</v>
      </c>
      <c r="C21" s="28">
        <v>100</v>
      </c>
      <c r="D21" s="28">
        <v>100</v>
      </c>
      <c r="E21" s="73"/>
    </row>
    <row r="22" spans="1:4" ht="17.25">
      <c r="A22" s="10"/>
      <c r="B22" s="28"/>
      <c r="C22" s="28"/>
      <c r="D22" s="28"/>
    </row>
    <row r="23" spans="1:4" ht="17.25">
      <c r="A23" s="103" t="s">
        <v>144</v>
      </c>
      <c r="B23" s="28"/>
      <c r="C23" s="28"/>
      <c r="D23" s="28"/>
    </row>
    <row r="24" spans="1:4" ht="17.25">
      <c r="A24" s="2" t="s">
        <v>49</v>
      </c>
      <c r="B24" s="32">
        <v>4.29</v>
      </c>
      <c r="C24" s="32">
        <v>4.89</v>
      </c>
      <c r="D24" s="32">
        <v>4.18</v>
      </c>
    </row>
    <row r="25" spans="1:7" ht="17.25">
      <c r="A25" s="82" t="s">
        <v>185</v>
      </c>
      <c r="B25" s="32">
        <v>3.08</v>
      </c>
      <c r="C25" s="32">
        <v>3.32</v>
      </c>
      <c r="D25" s="60">
        <v>3.74</v>
      </c>
      <c r="F25" s="4"/>
      <c r="G25" s="4"/>
    </row>
    <row r="26" spans="1:7" s="4" customFormat="1" ht="17.25">
      <c r="A26" s="2" t="s">
        <v>53</v>
      </c>
      <c r="B26" s="32">
        <v>0.59</v>
      </c>
      <c r="C26" s="32">
        <v>0.88</v>
      </c>
      <c r="D26" s="32">
        <v>0.45</v>
      </c>
      <c r="F26"/>
      <c r="G26"/>
    </row>
    <row r="27" spans="1:4" ht="17.25">
      <c r="A27" s="2" t="s">
        <v>54</v>
      </c>
      <c r="B27" s="32">
        <v>2.04</v>
      </c>
      <c r="C27" s="32">
        <v>2.3</v>
      </c>
      <c r="D27" s="32">
        <v>1.86</v>
      </c>
    </row>
    <row r="28" spans="1:4" ht="17.25">
      <c r="A28" s="8"/>
      <c r="B28" s="26"/>
      <c r="C28" s="26"/>
      <c r="D28" s="26"/>
    </row>
    <row r="29" spans="1:4" ht="17.25">
      <c r="A29" s="84" t="s">
        <v>37</v>
      </c>
      <c r="B29" s="29"/>
      <c r="C29" s="29"/>
      <c r="D29" s="29"/>
    </row>
    <row r="30" spans="1:4" ht="17.25">
      <c r="A30" s="80" t="s">
        <v>75</v>
      </c>
      <c r="B30" s="157">
        <v>108.3</v>
      </c>
      <c r="C30" s="157">
        <v>103.26984</v>
      </c>
      <c r="D30" s="157">
        <v>109.50117</v>
      </c>
    </row>
    <row r="32" spans="1:5" ht="15.75">
      <c r="A32" s="86" t="s">
        <v>58</v>
      </c>
      <c r="B32" s="30"/>
      <c r="C32" s="30"/>
      <c r="D32" s="30"/>
      <c r="E32" s="30"/>
    </row>
  </sheetData>
  <mergeCells count="1">
    <mergeCell ref="A1:D1"/>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Ark19"/>
  <dimension ref="A1:L26"/>
  <sheetViews>
    <sheetView zoomScale="75" zoomScaleNormal="75" workbookViewId="0" topLeftCell="A1">
      <selection activeCell="A26" sqref="A26"/>
    </sheetView>
  </sheetViews>
  <sheetFormatPr defaultColWidth="11.421875" defaultRowHeight="12.75"/>
  <cols>
    <col min="1" max="1" width="64.28125" style="0" bestFit="1" customWidth="1"/>
    <col min="2" max="2" width="8.00390625" style="0" customWidth="1"/>
    <col min="3" max="4" width="14.28125" style="0" bestFit="1" customWidth="1"/>
  </cols>
  <sheetData>
    <row r="1" spans="1:12" s="34" customFormat="1" ht="25.5" customHeight="1">
      <c r="A1" s="282" t="s">
        <v>167</v>
      </c>
      <c r="B1" s="278"/>
      <c r="C1" s="278"/>
      <c r="D1" s="278"/>
      <c r="E1" s="24"/>
      <c r="J1" s="35"/>
      <c r="K1" s="35"/>
      <c r="L1" s="35"/>
    </row>
    <row r="2" spans="1:9" s="37" customFormat="1" ht="17.25">
      <c r="A2" s="15"/>
      <c r="B2" s="97">
        <v>2004</v>
      </c>
      <c r="C2" s="97" t="s">
        <v>46</v>
      </c>
      <c r="D2" s="97" t="s">
        <v>100</v>
      </c>
      <c r="E2" s="36"/>
      <c r="F2" s="36"/>
      <c r="G2" s="36"/>
      <c r="H2" s="36"/>
      <c r="I2" s="36"/>
    </row>
    <row r="3" spans="1:9" s="37" customFormat="1" ht="16.5">
      <c r="A3" s="158" t="s">
        <v>168</v>
      </c>
      <c r="B3" s="143"/>
      <c r="C3" s="91"/>
      <c r="D3" s="91"/>
      <c r="E3" s="36"/>
      <c r="F3" s="36"/>
      <c r="G3" s="36"/>
      <c r="H3" s="36"/>
      <c r="I3" s="36"/>
    </row>
    <row r="4" spans="1:12" s="36" customFormat="1" ht="16.5">
      <c r="A4" s="109" t="s">
        <v>79</v>
      </c>
      <c r="B4" s="110">
        <v>9.9</v>
      </c>
      <c r="C4" s="110">
        <v>9.32</v>
      </c>
      <c r="D4" s="95">
        <v>9.8</v>
      </c>
      <c r="J4" s="38"/>
      <c r="K4" s="39"/>
      <c r="L4" s="37"/>
    </row>
    <row r="5" spans="1:12" s="36" customFormat="1" ht="16.5">
      <c r="A5" s="109" t="s">
        <v>80</v>
      </c>
      <c r="B5" s="110">
        <v>36.77</v>
      </c>
      <c r="C5" s="110">
        <v>41.4</v>
      </c>
      <c r="D5" s="159">
        <v>35.6</v>
      </c>
      <c r="E5" s="38"/>
      <c r="F5" s="37"/>
      <c r="G5" s="37"/>
      <c r="H5" s="37"/>
      <c r="I5" s="37"/>
      <c r="J5" s="38"/>
      <c r="K5" s="39"/>
      <c r="L5" s="37"/>
    </row>
    <row r="6" spans="1:12" s="36" customFormat="1" ht="16.5">
      <c r="A6" s="111" t="s">
        <v>81</v>
      </c>
      <c r="B6" s="110">
        <v>0.53</v>
      </c>
      <c r="C6" s="110">
        <v>0.49</v>
      </c>
      <c r="D6" s="159">
        <v>0.5</v>
      </c>
      <c r="E6" s="38"/>
      <c r="F6" s="280"/>
      <c r="G6" s="281"/>
      <c r="H6" s="40"/>
      <c r="I6" s="41"/>
      <c r="J6" s="38"/>
      <c r="K6" s="39"/>
      <c r="L6" s="37"/>
    </row>
    <row r="7" spans="1:12" s="36" customFormat="1" ht="16.5">
      <c r="A7" s="111" t="s">
        <v>82</v>
      </c>
      <c r="B7" s="110">
        <v>32.5</v>
      </c>
      <c r="C7" s="110">
        <v>36.6</v>
      </c>
      <c r="D7" s="159">
        <v>31.5</v>
      </c>
      <c r="E7" s="38"/>
      <c r="F7" s="38"/>
      <c r="G7" s="39"/>
      <c r="H7" s="38"/>
      <c r="I7" s="39"/>
      <c r="J7" s="38"/>
      <c r="K7" s="39"/>
      <c r="L7" s="37"/>
    </row>
    <row r="8" spans="1:12" s="36" customFormat="1" ht="16.5">
      <c r="A8" s="111" t="s">
        <v>83</v>
      </c>
      <c r="B8" s="110">
        <v>3.69</v>
      </c>
      <c r="C8" s="110">
        <v>4.37</v>
      </c>
      <c r="D8" s="159">
        <v>3.5</v>
      </c>
      <c r="E8" s="39"/>
      <c r="F8" s="38"/>
      <c r="G8" s="39"/>
      <c r="H8" s="38"/>
      <c r="I8" s="39"/>
      <c r="J8" s="38"/>
      <c r="K8" s="39"/>
      <c r="L8" s="37"/>
    </row>
    <row r="9" spans="1:12" s="36" customFormat="1" ht="16.5">
      <c r="A9" s="112" t="s">
        <v>84</v>
      </c>
      <c r="B9" s="110">
        <v>48.21</v>
      </c>
      <c r="C9" s="110">
        <v>44.97</v>
      </c>
      <c r="D9" s="159">
        <v>51.4</v>
      </c>
      <c r="E9" s="39"/>
      <c r="F9" s="38"/>
      <c r="G9" s="39"/>
      <c r="H9" s="38"/>
      <c r="I9" s="39"/>
      <c r="J9" s="42"/>
      <c r="K9" s="39"/>
      <c r="L9" s="37"/>
    </row>
    <row r="10" spans="1:12" s="36" customFormat="1" ht="16.5">
      <c r="A10" s="111" t="s">
        <v>81</v>
      </c>
      <c r="B10" s="110">
        <v>15.68</v>
      </c>
      <c r="C10" s="110">
        <v>13.45</v>
      </c>
      <c r="D10" s="160">
        <v>15.9</v>
      </c>
      <c r="E10" s="39"/>
      <c r="F10" s="38"/>
      <c r="G10" s="39"/>
      <c r="H10" s="38"/>
      <c r="I10" s="39"/>
      <c r="J10" s="38"/>
      <c r="K10" s="39"/>
      <c r="L10" s="37"/>
    </row>
    <row r="11" spans="1:12" s="36" customFormat="1" ht="16.5">
      <c r="A11" s="111" t="s">
        <v>85</v>
      </c>
      <c r="B11" s="110">
        <v>23.95</v>
      </c>
      <c r="C11" s="110">
        <v>23.2</v>
      </c>
      <c r="D11" s="160">
        <v>24.5</v>
      </c>
      <c r="E11" s="39"/>
      <c r="F11" s="38"/>
      <c r="G11" s="39"/>
      <c r="H11" s="38"/>
      <c r="I11" s="39"/>
      <c r="J11" s="38"/>
      <c r="K11" s="39"/>
      <c r="L11" s="37"/>
    </row>
    <row r="12" spans="1:12" s="36" customFormat="1" ht="16.5">
      <c r="A12" s="111" t="s">
        <v>86</v>
      </c>
      <c r="B12" s="110">
        <v>6.66</v>
      </c>
      <c r="C12" s="110">
        <v>5.7</v>
      </c>
      <c r="D12" s="160">
        <v>7.2</v>
      </c>
      <c r="E12" s="39"/>
      <c r="F12" s="38"/>
      <c r="G12" s="39"/>
      <c r="H12" s="38"/>
      <c r="I12" s="39"/>
      <c r="J12" s="38"/>
      <c r="K12" s="39"/>
      <c r="L12" s="37"/>
    </row>
    <row r="13" spans="1:12" s="36" customFormat="1" ht="17.25">
      <c r="A13" s="62"/>
      <c r="B13" s="110"/>
      <c r="C13" s="110"/>
      <c r="D13" s="113"/>
      <c r="E13" s="39"/>
      <c r="F13" s="38"/>
      <c r="G13" s="39"/>
      <c r="H13" s="38"/>
      <c r="I13" s="39"/>
      <c r="J13" s="38"/>
      <c r="K13" s="39"/>
      <c r="L13" s="37"/>
    </row>
    <row r="14" spans="1:12" s="46" customFormat="1" ht="16.5">
      <c r="A14" s="103" t="s">
        <v>144</v>
      </c>
      <c r="B14" s="114"/>
      <c r="C14" s="114"/>
      <c r="D14" s="113"/>
      <c r="E14" s="39"/>
      <c r="F14" s="38"/>
      <c r="G14" s="39"/>
      <c r="H14" s="38"/>
      <c r="I14" s="39"/>
      <c r="J14" s="43"/>
      <c r="K14" s="44"/>
      <c r="L14" s="45"/>
    </row>
    <row r="15" spans="1:12" s="46" customFormat="1" ht="17.25">
      <c r="A15" s="8" t="s">
        <v>170</v>
      </c>
      <c r="B15" s="161">
        <v>11.77</v>
      </c>
      <c r="C15" s="162">
        <v>15.34</v>
      </c>
      <c r="D15" s="163">
        <v>14.99</v>
      </c>
      <c r="E15" s="39"/>
      <c r="F15" s="38"/>
      <c r="G15" s="39"/>
      <c r="H15" s="38"/>
      <c r="I15" s="39"/>
      <c r="J15" s="43"/>
      <c r="K15" s="44"/>
      <c r="L15" s="45"/>
    </row>
    <row r="16" spans="1:12" s="46" customFormat="1" ht="17.25">
      <c r="A16" s="8" t="s">
        <v>171</v>
      </c>
      <c r="B16" s="161">
        <v>6.64</v>
      </c>
      <c r="C16" s="162">
        <v>8.86</v>
      </c>
      <c r="D16" s="163">
        <v>5.46</v>
      </c>
      <c r="E16" s="39"/>
      <c r="F16" s="38"/>
      <c r="G16" s="39"/>
      <c r="H16" s="38"/>
      <c r="I16" s="39"/>
      <c r="J16" s="43"/>
      <c r="K16" s="44"/>
      <c r="L16" s="45"/>
    </row>
    <row r="17" spans="1:12" s="46" customFormat="1" ht="17.25">
      <c r="A17" s="8" t="s">
        <v>186</v>
      </c>
      <c r="B17" s="161">
        <v>2.45</v>
      </c>
      <c r="C17" s="162">
        <v>2.71</v>
      </c>
      <c r="D17" s="163">
        <v>2.69</v>
      </c>
      <c r="E17" s="39"/>
      <c r="F17" s="38"/>
      <c r="G17" s="39"/>
      <c r="H17" s="38"/>
      <c r="I17" s="39"/>
      <c r="J17" s="43"/>
      <c r="K17" s="44"/>
      <c r="L17" s="45"/>
    </row>
    <row r="18" spans="1:12" s="46" customFormat="1" ht="17.25">
      <c r="A18" s="8" t="s">
        <v>172</v>
      </c>
      <c r="B18" s="161">
        <v>3.17</v>
      </c>
      <c r="C18" s="162">
        <v>5.03</v>
      </c>
      <c r="D18" s="163">
        <v>2.06</v>
      </c>
      <c r="E18" s="39"/>
      <c r="F18" s="38"/>
      <c r="G18" s="39"/>
      <c r="H18" s="38"/>
      <c r="I18" s="39"/>
      <c r="J18" s="43"/>
      <c r="K18" s="44"/>
      <c r="L18" s="45"/>
    </row>
    <row r="19" spans="1:12" s="46" customFormat="1" ht="17.25">
      <c r="A19" s="33"/>
      <c r="B19" s="114"/>
      <c r="C19" s="114"/>
      <c r="D19" s="113"/>
      <c r="E19" s="39"/>
      <c r="F19" s="38"/>
      <c r="G19" s="39"/>
      <c r="H19" s="38"/>
      <c r="I19" s="39"/>
      <c r="J19" s="43"/>
      <c r="K19" s="44"/>
      <c r="L19" s="45"/>
    </row>
    <row r="20" spans="1:12" s="46" customFormat="1" ht="16.5">
      <c r="A20" s="115" t="s">
        <v>37</v>
      </c>
      <c r="B20" s="114"/>
      <c r="C20" s="114"/>
      <c r="D20" s="113"/>
      <c r="E20" s="39"/>
      <c r="F20" s="38"/>
      <c r="G20" s="39"/>
      <c r="H20" s="38"/>
      <c r="I20" s="39"/>
      <c r="J20" s="43"/>
      <c r="K20" s="44"/>
      <c r="L20" s="45"/>
    </row>
    <row r="21" spans="1:12" s="46" customFormat="1" ht="17.25">
      <c r="A21" s="61" t="s">
        <v>169</v>
      </c>
      <c r="B21" s="164">
        <v>6.4</v>
      </c>
      <c r="C21" s="77">
        <v>5.7</v>
      </c>
      <c r="D21" s="165">
        <v>6</v>
      </c>
      <c r="E21" s="39"/>
      <c r="F21" s="38"/>
      <c r="G21" s="39"/>
      <c r="H21" s="38"/>
      <c r="I21" s="39"/>
      <c r="J21" s="43"/>
      <c r="K21" s="44"/>
      <c r="L21" s="45"/>
    </row>
    <row r="22" spans="1:12" s="46" customFormat="1" ht="16.5">
      <c r="A22" s="116" t="s">
        <v>75</v>
      </c>
      <c r="B22" s="166">
        <v>509.3</v>
      </c>
      <c r="C22" s="166">
        <v>476.2</v>
      </c>
      <c r="D22" s="167">
        <v>525.2</v>
      </c>
      <c r="E22" s="39"/>
      <c r="F22" s="38"/>
      <c r="G22" s="39"/>
      <c r="H22" s="38"/>
      <c r="I22" s="39"/>
      <c r="J22" s="43"/>
      <c r="K22" s="44"/>
      <c r="L22" s="45"/>
    </row>
    <row r="23" spans="1:12" s="46" customFormat="1" ht="7.5" customHeight="1">
      <c r="A23" s="61"/>
      <c r="B23" s="63"/>
      <c r="C23" s="63"/>
      <c r="D23" s="65"/>
      <c r="E23" s="39"/>
      <c r="F23" s="38"/>
      <c r="G23" s="39"/>
      <c r="H23" s="38"/>
      <c r="I23" s="39"/>
      <c r="J23" s="43"/>
      <c r="K23" s="44"/>
      <c r="L23" s="45"/>
    </row>
    <row r="24" spans="1:12" s="46" customFormat="1" ht="19.5" customHeight="1">
      <c r="A24" s="117" t="s">
        <v>87</v>
      </c>
      <c r="B24" s="63"/>
      <c r="C24" s="63"/>
      <c r="D24" s="65"/>
      <c r="E24" s="39"/>
      <c r="F24" s="38"/>
      <c r="G24" s="39"/>
      <c r="H24" s="38"/>
      <c r="I24" s="39"/>
      <c r="J24" s="43"/>
      <c r="K24" s="44"/>
      <c r="L24" s="45"/>
    </row>
    <row r="25" spans="1:12" s="54" customFormat="1" ht="9.75" customHeight="1">
      <c r="A25" s="47"/>
      <c r="B25" s="48"/>
      <c r="C25" s="48"/>
      <c r="D25" s="64"/>
      <c r="E25" s="50"/>
      <c r="F25" s="49"/>
      <c r="G25" s="50"/>
      <c r="H25" s="49"/>
      <c r="I25" s="50"/>
      <c r="J25" s="51"/>
      <c r="K25" s="52"/>
      <c r="L25" s="53"/>
    </row>
    <row r="26" spans="1:10" s="18" customFormat="1" ht="15.75">
      <c r="A26" s="55" t="s">
        <v>187</v>
      </c>
      <c r="B26" s="55"/>
      <c r="C26" s="55"/>
      <c r="D26" s="17"/>
      <c r="E26" s="57"/>
      <c r="F26" s="56"/>
      <c r="G26" s="57"/>
      <c r="H26" s="56"/>
      <c r="I26" s="57"/>
      <c r="J26" s="16"/>
    </row>
  </sheetData>
  <mergeCells count="2">
    <mergeCell ref="F6:G6"/>
    <mergeCell ref="A1:D1"/>
  </mergeCells>
  <printOptions/>
  <pageMargins left="0.75" right="0.75" top="1" bottom="1" header="0.5" footer="0.5"/>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sheetPr codeName="Ark4"/>
  <dimension ref="A1:H14"/>
  <sheetViews>
    <sheetView workbookViewId="0" topLeftCell="A2">
      <selection activeCell="A12" sqref="A12:F12"/>
    </sheetView>
  </sheetViews>
  <sheetFormatPr defaultColWidth="11.421875" defaultRowHeight="12.75"/>
  <cols>
    <col min="1" max="1" width="34.28125" style="0" customWidth="1"/>
    <col min="2" max="2" width="11.57421875" style="0" bestFit="1" customWidth="1"/>
    <col min="3" max="5" width="12.8515625" style="0" customWidth="1"/>
    <col min="6" max="6" width="12.8515625" style="0" bestFit="1" customWidth="1"/>
    <col min="7" max="7" width="11.57421875" style="0" bestFit="1" customWidth="1"/>
  </cols>
  <sheetData>
    <row r="1" spans="1:6" ht="40.5" customHeight="1">
      <c r="A1" s="264" t="s">
        <v>178</v>
      </c>
      <c r="B1" s="286"/>
      <c r="C1" s="286"/>
      <c r="D1" s="286"/>
      <c r="E1" s="286"/>
      <c r="F1" s="286"/>
    </row>
    <row r="2" spans="1:8" ht="17.25">
      <c r="A2" s="82"/>
      <c r="B2" s="143"/>
      <c r="C2" s="143" t="s">
        <v>88</v>
      </c>
      <c r="D2" s="287" t="s">
        <v>33</v>
      </c>
      <c r="E2" s="143"/>
      <c r="F2" s="143"/>
      <c r="G2" s="68"/>
      <c r="H2" s="68"/>
    </row>
    <row r="3" spans="1:8" ht="17.25" customHeight="1">
      <c r="A3" s="80"/>
      <c r="B3" s="120" t="s">
        <v>89</v>
      </c>
      <c r="C3" s="120" t="s">
        <v>90</v>
      </c>
      <c r="D3" s="288"/>
      <c r="E3" s="120" t="s">
        <v>91</v>
      </c>
      <c r="F3" s="120" t="s">
        <v>92</v>
      </c>
      <c r="G3" s="68"/>
      <c r="H3" s="68"/>
    </row>
    <row r="4" spans="1:8" ht="17.25">
      <c r="A4" s="77" t="s">
        <v>173</v>
      </c>
      <c r="B4" s="121">
        <v>78.6</v>
      </c>
      <c r="C4" s="121">
        <v>2</v>
      </c>
      <c r="D4" s="121">
        <v>1.7</v>
      </c>
      <c r="E4" s="121">
        <v>17.6</v>
      </c>
      <c r="F4" s="121">
        <v>100</v>
      </c>
      <c r="G4" s="68"/>
      <c r="H4" s="68"/>
    </row>
    <row r="5" spans="1:8" ht="17.25">
      <c r="A5" s="77" t="s">
        <v>174</v>
      </c>
      <c r="B5" s="121">
        <v>83.3</v>
      </c>
      <c r="C5" s="121">
        <v>1.9</v>
      </c>
      <c r="D5" s="121">
        <v>6.3</v>
      </c>
      <c r="E5" s="121">
        <v>8.4</v>
      </c>
      <c r="F5" s="121">
        <v>100</v>
      </c>
      <c r="G5" s="68"/>
      <c r="H5" s="68"/>
    </row>
    <row r="6" spans="1:8" ht="18">
      <c r="A6" s="77" t="s">
        <v>176</v>
      </c>
      <c r="B6" s="121">
        <v>93.1</v>
      </c>
      <c r="C6" s="121">
        <v>1.4</v>
      </c>
      <c r="D6" s="121">
        <v>0.011981787682722261</v>
      </c>
      <c r="E6" s="121">
        <v>5.5</v>
      </c>
      <c r="F6" s="121">
        <v>100</v>
      </c>
      <c r="G6" s="68"/>
      <c r="H6" s="68"/>
    </row>
    <row r="7" spans="1:8" ht="17.25">
      <c r="A7" s="77" t="s">
        <v>6</v>
      </c>
      <c r="B7" s="121">
        <v>16</v>
      </c>
      <c r="C7" s="121">
        <v>0</v>
      </c>
      <c r="D7" s="121">
        <v>0</v>
      </c>
      <c r="E7" s="121">
        <v>84</v>
      </c>
      <c r="F7" s="121">
        <v>100</v>
      </c>
      <c r="G7" s="68"/>
      <c r="H7" s="68"/>
    </row>
    <row r="8" spans="1:8" ht="18">
      <c r="A8" s="77" t="s">
        <v>177</v>
      </c>
      <c r="B8" s="122">
        <v>99.6</v>
      </c>
      <c r="C8" s="122">
        <v>0.4</v>
      </c>
      <c r="D8" s="122">
        <v>0</v>
      </c>
      <c r="E8" s="122">
        <v>0</v>
      </c>
      <c r="F8" s="122">
        <v>100</v>
      </c>
      <c r="G8" s="68"/>
      <c r="H8" s="68"/>
    </row>
    <row r="9" spans="1:8" ht="17.25">
      <c r="A9" s="80" t="s">
        <v>175</v>
      </c>
      <c r="B9" s="123">
        <v>71.3</v>
      </c>
      <c r="C9" s="123">
        <v>0</v>
      </c>
      <c r="D9" s="123">
        <v>28.7</v>
      </c>
      <c r="E9" s="123">
        <v>0</v>
      </c>
      <c r="F9" s="123">
        <v>100</v>
      </c>
      <c r="G9" s="68"/>
      <c r="H9" s="68"/>
    </row>
    <row r="10" spans="1:8" ht="8.25" customHeight="1">
      <c r="A10" s="77"/>
      <c r="B10" s="124"/>
      <c r="C10" s="124"/>
      <c r="D10" s="124"/>
      <c r="E10" s="124"/>
      <c r="F10" s="124"/>
      <c r="G10" s="68"/>
      <c r="H10" s="68"/>
    </row>
    <row r="11" spans="1:8" ht="57.75" customHeight="1">
      <c r="A11" s="283" t="s">
        <v>188</v>
      </c>
      <c r="B11" s="283"/>
      <c r="C11" s="283"/>
      <c r="D11" s="283"/>
      <c r="E11" s="283"/>
      <c r="F11" s="283"/>
      <c r="G11" s="68"/>
      <c r="H11" s="68"/>
    </row>
    <row r="12" spans="1:8" ht="36" customHeight="1">
      <c r="A12" s="284" t="s">
        <v>238</v>
      </c>
      <c r="B12" s="285"/>
      <c r="C12" s="285"/>
      <c r="D12" s="285"/>
      <c r="E12" s="285"/>
      <c r="F12" s="285"/>
      <c r="G12" s="68"/>
      <c r="H12" s="68"/>
    </row>
    <row r="13" spans="1:8" ht="19.5" customHeight="1">
      <c r="A13" s="125" t="s">
        <v>189</v>
      </c>
      <c r="B13" s="168"/>
      <c r="C13" s="168"/>
      <c r="D13" s="168"/>
      <c r="E13" s="168"/>
      <c r="F13" s="168"/>
      <c r="G13" s="68"/>
      <c r="H13" s="68"/>
    </row>
    <row r="14" spans="1:6" ht="22.5" customHeight="1">
      <c r="A14" s="86" t="s">
        <v>58</v>
      </c>
      <c r="B14" s="66"/>
      <c r="C14" s="66"/>
      <c r="D14" s="66"/>
      <c r="E14" s="66"/>
      <c r="F14" s="66"/>
    </row>
  </sheetData>
  <mergeCells count="4">
    <mergeCell ref="A11:F11"/>
    <mergeCell ref="A12:F12"/>
    <mergeCell ref="A1:F1"/>
    <mergeCell ref="D2:D3"/>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Ark2"/>
  <dimension ref="A1:H15"/>
  <sheetViews>
    <sheetView workbookViewId="0" topLeftCell="A1">
      <selection activeCell="A14" sqref="A14"/>
    </sheetView>
  </sheetViews>
  <sheetFormatPr defaultColWidth="11.421875" defaultRowHeight="12.75"/>
  <cols>
    <col min="1" max="1" width="34.00390625" style="0" customWidth="1"/>
    <col min="2" max="2" width="11.57421875" style="0" bestFit="1" customWidth="1"/>
    <col min="3" max="5" width="12.8515625" style="0" customWidth="1"/>
    <col min="6" max="6" width="12.8515625" style="0" bestFit="1" customWidth="1"/>
    <col min="7" max="7" width="11.57421875" style="0" bestFit="1" customWidth="1"/>
  </cols>
  <sheetData>
    <row r="1" spans="1:6" ht="40.5" customHeight="1">
      <c r="A1" s="264" t="s">
        <v>179</v>
      </c>
      <c r="B1" s="286"/>
      <c r="C1" s="286"/>
      <c r="D1" s="286"/>
      <c r="E1" s="286"/>
      <c r="F1" s="286"/>
    </row>
    <row r="2" spans="1:8" ht="17.25">
      <c r="A2" s="82"/>
      <c r="B2" s="143"/>
      <c r="C2" s="143" t="s">
        <v>88</v>
      </c>
      <c r="D2" s="287" t="s">
        <v>33</v>
      </c>
      <c r="E2" s="143"/>
      <c r="F2" s="143"/>
      <c r="G2" s="68"/>
      <c r="H2" s="68"/>
    </row>
    <row r="3" spans="1:8" ht="17.25" customHeight="1">
      <c r="A3" s="80"/>
      <c r="B3" s="120" t="s">
        <v>89</v>
      </c>
      <c r="C3" s="120" t="s">
        <v>90</v>
      </c>
      <c r="D3" s="288"/>
      <c r="E3" s="120" t="s">
        <v>91</v>
      </c>
      <c r="F3" s="120" t="s">
        <v>92</v>
      </c>
      <c r="G3" s="68"/>
      <c r="H3" s="68"/>
    </row>
    <row r="4" spans="1:8" ht="17.25">
      <c r="A4" s="77" t="s">
        <v>173</v>
      </c>
      <c r="B4" s="121">
        <v>38.5</v>
      </c>
      <c r="C4" s="121">
        <v>17.9</v>
      </c>
      <c r="D4" s="121">
        <v>4.4</v>
      </c>
      <c r="E4" s="121">
        <v>32.5</v>
      </c>
      <c r="F4" s="121">
        <v>32.2</v>
      </c>
      <c r="G4" s="68"/>
      <c r="H4" s="68"/>
    </row>
    <row r="5" spans="1:8" ht="17.25">
      <c r="A5" s="77" t="s">
        <v>174</v>
      </c>
      <c r="B5" s="121">
        <v>14.1</v>
      </c>
      <c r="C5" s="121">
        <v>5.7</v>
      </c>
      <c r="D5" s="121">
        <v>5.4</v>
      </c>
      <c r="E5" s="121">
        <v>5.2</v>
      </c>
      <c r="F5" s="121">
        <v>11</v>
      </c>
      <c r="G5" s="68"/>
      <c r="H5" s="68"/>
    </row>
    <row r="6" spans="1:8" ht="18">
      <c r="A6" s="77" t="s">
        <v>176</v>
      </c>
      <c r="B6" s="121">
        <v>11.8</v>
      </c>
      <c r="C6" s="121">
        <v>3.2</v>
      </c>
      <c r="D6" s="121">
        <v>0</v>
      </c>
      <c r="E6" s="121">
        <v>2.5</v>
      </c>
      <c r="F6" s="121">
        <v>8.3</v>
      </c>
      <c r="G6" s="68"/>
      <c r="H6" s="68"/>
    </row>
    <row r="7" spans="1:8" ht="17.25">
      <c r="A7" s="77" t="s">
        <v>6</v>
      </c>
      <c r="B7" s="121">
        <v>1.4</v>
      </c>
      <c r="C7" s="121">
        <v>0</v>
      </c>
      <c r="D7" s="121">
        <v>0</v>
      </c>
      <c r="E7" s="121">
        <v>26.7</v>
      </c>
      <c r="F7" s="121">
        <v>5.7</v>
      </c>
      <c r="G7" s="68"/>
      <c r="H7" s="68"/>
    </row>
    <row r="8" spans="1:8" ht="18">
      <c r="A8" s="77" t="s">
        <v>177</v>
      </c>
      <c r="B8" s="121">
        <v>6.2</v>
      </c>
      <c r="C8" s="121">
        <v>0.5</v>
      </c>
      <c r="D8" s="121">
        <v>0</v>
      </c>
      <c r="E8" s="121">
        <v>0</v>
      </c>
      <c r="F8" s="121">
        <v>4</v>
      </c>
      <c r="G8" s="68"/>
      <c r="H8" s="68"/>
    </row>
    <row r="9" spans="1:8" ht="17.25">
      <c r="A9" s="80" t="s">
        <v>175</v>
      </c>
      <c r="B9" s="121">
        <v>4.4</v>
      </c>
      <c r="C9" s="121">
        <v>0</v>
      </c>
      <c r="D9" s="121">
        <v>8.9</v>
      </c>
      <c r="E9" s="121">
        <v>0</v>
      </c>
      <c r="F9" s="121" t="s">
        <v>23</v>
      </c>
      <c r="G9" s="68"/>
      <c r="H9" s="68"/>
    </row>
    <row r="10" spans="1:8" ht="17.25">
      <c r="A10" s="89" t="s">
        <v>93</v>
      </c>
      <c r="B10" s="126">
        <v>76.4</v>
      </c>
      <c r="C10" s="126">
        <v>27.3</v>
      </c>
      <c r="D10" s="126">
        <v>18.8</v>
      </c>
      <c r="E10" s="126">
        <v>66.9</v>
      </c>
      <c r="F10" s="126">
        <v>65.3</v>
      </c>
      <c r="G10" s="68"/>
      <c r="H10" s="68"/>
    </row>
    <row r="11" spans="1:8" ht="9" customHeight="1">
      <c r="A11" s="77"/>
      <c r="B11" s="127"/>
      <c r="C11" s="127"/>
      <c r="D11" s="127"/>
      <c r="E11" s="127"/>
      <c r="F11" s="127"/>
      <c r="G11" s="68"/>
      <c r="H11" s="68"/>
    </row>
    <row r="12" spans="1:8" ht="65.25" customHeight="1">
      <c r="A12" s="283" t="s">
        <v>190</v>
      </c>
      <c r="B12" s="289"/>
      <c r="C12" s="289"/>
      <c r="D12" s="289"/>
      <c r="E12" s="289"/>
      <c r="F12" s="289"/>
      <c r="G12" s="68"/>
      <c r="H12" s="68"/>
    </row>
    <row r="13" spans="1:8" ht="36" customHeight="1">
      <c r="A13" s="284" t="s">
        <v>238</v>
      </c>
      <c r="B13" s="285"/>
      <c r="C13" s="285"/>
      <c r="D13" s="285"/>
      <c r="E13" s="285"/>
      <c r="F13" s="285"/>
      <c r="G13" s="68"/>
      <c r="H13" s="68"/>
    </row>
    <row r="14" spans="1:8" ht="19.5" customHeight="1">
      <c r="A14" s="125" t="s">
        <v>189</v>
      </c>
      <c r="B14" s="168"/>
      <c r="C14" s="168"/>
      <c r="D14" s="168"/>
      <c r="E14" s="168"/>
      <c r="F14" s="168"/>
      <c r="G14" s="68"/>
      <c r="H14" s="68"/>
    </row>
    <row r="15" spans="1:6" ht="25.5" customHeight="1">
      <c r="A15" s="86" t="s">
        <v>58</v>
      </c>
      <c r="B15" s="14"/>
      <c r="C15" s="14"/>
      <c r="D15" s="14"/>
      <c r="E15" s="14"/>
      <c r="F15" s="14"/>
    </row>
  </sheetData>
  <mergeCells count="4">
    <mergeCell ref="A13:F13"/>
    <mergeCell ref="A1:F1"/>
    <mergeCell ref="D2:D3"/>
    <mergeCell ref="A12:F1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
  <sheetViews>
    <sheetView workbookViewId="0" topLeftCell="A1">
      <selection activeCell="I16" sqref="I16"/>
    </sheetView>
  </sheetViews>
  <sheetFormatPr defaultColWidth="11.421875" defaultRowHeight="12.75"/>
  <cols>
    <col min="1" max="1" width="17.28125" style="0" customWidth="1"/>
    <col min="2" max="2" width="9.7109375" style="0" customWidth="1"/>
    <col min="3" max="3" width="5.2812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s>
  <sheetData>
    <row r="1" spans="1:9" ht="60" customHeight="1">
      <c r="A1" s="252" t="s">
        <v>235</v>
      </c>
      <c r="B1" s="252"/>
      <c r="C1" s="252"/>
      <c r="D1" s="252"/>
      <c r="E1" s="252"/>
      <c r="F1" s="252"/>
      <c r="G1" s="252"/>
      <c r="H1" s="252"/>
      <c r="I1" s="252"/>
    </row>
    <row r="2" spans="1:9" ht="15.75" customHeight="1">
      <c r="A2" s="201" t="s">
        <v>224</v>
      </c>
      <c r="B2" s="253" t="s">
        <v>225</v>
      </c>
      <c r="C2" s="254"/>
      <c r="D2" s="259" t="s">
        <v>226</v>
      </c>
      <c r="E2" s="260"/>
      <c r="F2" s="260"/>
      <c r="G2" s="261"/>
      <c r="H2" s="246" t="s">
        <v>227</v>
      </c>
      <c r="I2" s="247"/>
    </row>
    <row r="3" spans="1:9" ht="16.5">
      <c r="A3" s="202" t="s">
        <v>228</v>
      </c>
      <c r="B3" s="255" t="s">
        <v>229</v>
      </c>
      <c r="C3" s="256"/>
      <c r="D3" s="257" t="s">
        <v>230</v>
      </c>
      <c r="E3" s="258"/>
      <c r="F3" s="262" t="s">
        <v>231</v>
      </c>
      <c r="G3" s="263"/>
      <c r="H3" s="248" t="s">
        <v>232</v>
      </c>
      <c r="I3" s="249"/>
    </row>
    <row r="4" spans="1:9" ht="19.5" customHeight="1">
      <c r="A4" s="203" t="s">
        <v>239</v>
      </c>
      <c r="B4" s="204">
        <v>7</v>
      </c>
      <c r="C4" s="205"/>
      <c r="D4" s="206">
        <v>68</v>
      </c>
      <c r="E4" s="207"/>
      <c r="F4" s="208">
        <v>46</v>
      </c>
      <c r="G4" s="205"/>
      <c r="H4" s="250" t="s">
        <v>233</v>
      </c>
      <c r="I4" s="251"/>
    </row>
    <row r="5" spans="1:9" ht="19.5" customHeight="1">
      <c r="A5" s="209" t="s">
        <v>240</v>
      </c>
      <c r="B5" s="210">
        <v>30.8</v>
      </c>
      <c r="C5" s="211"/>
      <c r="D5" s="212">
        <v>46</v>
      </c>
      <c r="E5" s="213"/>
      <c r="F5" s="214">
        <v>20</v>
      </c>
      <c r="G5" s="211"/>
      <c r="H5" s="215">
        <v>7</v>
      </c>
      <c r="I5" s="216"/>
    </row>
    <row r="6" spans="1:9" ht="19.5" customHeight="1">
      <c r="A6" s="203" t="s">
        <v>241</v>
      </c>
      <c r="B6" s="204">
        <v>46</v>
      </c>
      <c r="C6" s="205"/>
      <c r="D6" s="206">
        <v>29</v>
      </c>
      <c r="E6" s="207"/>
      <c r="F6" s="217">
        <v>12</v>
      </c>
      <c r="G6" s="205"/>
      <c r="H6" s="218">
        <v>19</v>
      </c>
      <c r="I6" s="219"/>
    </row>
    <row r="7" spans="1:9" ht="19.5" customHeight="1">
      <c r="A7" s="209" t="s">
        <v>242</v>
      </c>
      <c r="B7" s="210">
        <v>13.7</v>
      </c>
      <c r="C7" s="211"/>
      <c r="D7" s="212">
        <v>30</v>
      </c>
      <c r="E7" s="213"/>
      <c r="F7" s="214">
        <v>7</v>
      </c>
      <c r="G7" s="211"/>
      <c r="H7" s="215">
        <v>29</v>
      </c>
      <c r="I7" s="216"/>
    </row>
    <row r="8" spans="1:9" ht="19.5" customHeight="1">
      <c r="A8" s="220" t="s">
        <v>234</v>
      </c>
      <c r="B8" s="221">
        <v>2.5</v>
      </c>
      <c r="C8" s="222"/>
      <c r="D8" s="223">
        <v>36</v>
      </c>
      <c r="E8" s="224"/>
      <c r="F8" s="225">
        <v>4</v>
      </c>
      <c r="G8" s="222"/>
      <c r="H8" s="226">
        <v>40</v>
      </c>
      <c r="I8" s="227"/>
    </row>
    <row r="9" spans="1:8" ht="24" customHeight="1">
      <c r="A9" s="228" t="s">
        <v>58</v>
      </c>
      <c r="B9" s="229"/>
      <c r="C9" s="229"/>
      <c r="D9" s="229"/>
      <c r="E9" s="229"/>
      <c r="F9" s="229"/>
      <c r="G9" s="229"/>
      <c r="H9" s="229"/>
    </row>
  </sheetData>
  <mergeCells count="9">
    <mergeCell ref="H2:I2"/>
    <mergeCell ref="H3:I3"/>
    <mergeCell ref="H4:I4"/>
    <mergeCell ref="A1:I1"/>
    <mergeCell ref="B2:C2"/>
    <mergeCell ref="B3:C3"/>
    <mergeCell ref="D3:E3"/>
    <mergeCell ref="D2:G2"/>
    <mergeCell ref="F3: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3"/>
  <dimension ref="A1:F17"/>
  <sheetViews>
    <sheetView zoomScale="75" zoomScaleNormal="75" workbookViewId="0" topLeftCell="A1">
      <selection activeCell="D28" sqref="D28"/>
    </sheetView>
  </sheetViews>
  <sheetFormatPr defaultColWidth="11.421875" defaultRowHeight="12.75"/>
  <cols>
    <col min="1" max="1" width="40.8515625" style="0" customWidth="1"/>
    <col min="2" max="2" width="13.140625" style="0" customWidth="1"/>
    <col min="3" max="3" width="14.57421875" style="0" customWidth="1"/>
    <col min="4" max="4" width="13.00390625" style="0" customWidth="1"/>
    <col min="5" max="6" width="16.28125" style="0" customWidth="1"/>
  </cols>
  <sheetData>
    <row r="1" spans="1:3" ht="43.5" customHeight="1">
      <c r="A1" s="264" t="s">
        <v>160</v>
      </c>
      <c r="B1" s="265"/>
      <c r="C1" s="265"/>
    </row>
    <row r="2" spans="1:6" ht="17.25">
      <c r="A2" s="89"/>
      <c r="B2" s="169" t="s">
        <v>157</v>
      </c>
      <c r="C2" s="169" t="s">
        <v>158</v>
      </c>
      <c r="D2" s="72"/>
      <c r="E2" s="72"/>
      <c r="F2" s="72"/>
    </row>
    <row r="3" spans="1:6" ht="17.25">
      <c r="A3" s="77" t="s">
        <v>148</v>
      </c>
      <c r="B3" s="231">
        <v>28</v>
      </c>
      <c r="C3" s="231">
        <v>30</v>
      </c>
      <c r="D3" s="31"/>
      <c r="E3" s="31"/>
      <c r="F3" s="31"/>
    </row>
    <row r="4" spans="1:6" ht="17.25">
      <c r="A4" s="77" t="s">
        <v>149</v>
      </c>
      <c r="B4" s="231">
        <v>162</v>
      </c>
      <c r="C4" s="231">
        <v>184</v>
      </c>
      <c r="D4" s="31"/>
      <c r="E4" s="31"/>
      <c r="F4" s="31"/>
    </row>
    <row r="5" spans="1:6" ht="17.25">
      <c r="A5" s="77" t="s">
        <v>180</v>
      </c>
      <c r="B5" s="231">
        <v>78</v>
      </c>
      <c r="C5" s="231">
        <v>86</v>
      </c>
      <c r="D5" s="31"/>
      <c r="E5" s="31"/>
      <c r="F5" s="31"/>
    </row>
    <row r="6" spans="1:6" ht="17.25">
      <c r="A6" s="77" t="s">
        <v>150</v>
      </c>
      <c r="B6" s="231">
        <v>568</v>
      </c>
      <c r="C6" s="231">
        <v>631</v>
      </c>
      <c r="D6" s="31"/>
      <c r="E6" s="31"/>
      <c r="F6" s="31"/>
    </row>
    <row r="7" spans="1:6" ht="17.25">
      <c r="A7" s="77" t="s">
        <v>151</v>
      </c>
      <c r="B7" s="231">
        <v>518</v>
      </c>
      <c r="C7" s="231">
        <v>547</v>
      </c>
      <c r="D7" s="31"/>
      <c r="E7" s="31"/>
      <c r="F7" s="31"/>
    </row>
    <row r="8" spans="1:6" ht="17.25">
      <c r="A8" s="77" t="s">
        <v>152</v>
      </c>
      <c r="B8" s="231">
        <v>239</v>
      </c>
      <c r="C8" s="231">
        <v>264</v>
      </c>
      <c r="D8" s="31"/>
      <c r="E8" s="31"/>
      <c r="F8" s="31"/>
    </row>
    <row r="9" spans="1:6" ht="17.25">
      <c r="A9" s="137" t="s">
        <v>153</v>
      </c>
      <c r="B9" s="232">
        <v>1593</v>
      </c>
      <c r="C9" s="232">
        <v>1741</v>
      </c>
      <c r="D9" s="31"/>
      <c r="E9" s="31"/>
      <c r="F9" s="31"/>
    </row>
    <row r="10" spans="1:6" ht="17.25">
      <c r="A10" s="77" t="s">
        <v>154</v>
      </c>
      <c r="B10" s="231">
        <v>1233</v>
      </c>
      <c r="C10" s="231">
        <v>1367</v>
      </c>
      <c r="D10" s="31"/>
      <c r="E10" s="31"/>
      <c r="F10" s="31"/>
    </row>
    <row r="11" spans="1:6" ht="17.25">
      <c r="A11" s="137" t="s">
        <v>155</v>
      </c>
      <c r="B11" s="232">
        <f>B9-B10</f>
        <v>360</v>
      </c>
      <c r="C11" s="232">
        <f>C9-C10</f>
        <v>374</v>
      </c>
      <c r="D11" s="31"/>
      <c r="E11" s="8"/>
      <c r="F11" s="8"/>
    </row>
    <row r="12" spans="1:6" ht="18">
      <c r="A12" s="77" t="s">
        <v>161</v>
      </c>
      <c r="B12" s="231">
        <v>1758</v>
      </c>
      <c r="C12" s="231">
        <v>1939</v>
      </c>
      <c r="D12" s="8"/>
      <c r="E12" s="8"/>
      <c r="F12" s="8"/>
    </row>
    <row r="13" spans="1:6" ht="17.25">
      <c r="A13" s="137" t="s">
        <v>156</v>
      </c>
      <c r="B13" s="232">
        <f>B11+B12</f>
        <v>2118</v>
      </c>
      <c r="C13" s="232">
        <f>C11+C12</f>
        <v>2313</v>
      </c>
      <c r="D13" s="8"/>
      <c r="E13" s="8"/>
      <c r="F13" s="8"/>
    </row>
    <row r="14" spans="1:6" ht="27" customHeight="1">
      <c r="A14" s="155" t="s">
        <v>37</v>
      </c>
      <c r="B14" s="233"/>
      <c r="C14" s="234"/>
      <c r="D14" s="8"/>
      <c r="E14" s="8"/>
      <c r="F14" s="8"/>
    </row>
    <row r="15" spans="1:6" ht="17.25">
      <c r="A15" s="80" t="s">
        <v>159</v>
      </c>
      <c r="B15" s="235">
        <f>B9-B6</f>
        <v>1025</v>
      </c>
      <c r="C15" s="235">
        <f>C9-C6</f>
        <v>1110</v>
      </c>
      <c r="D15" s="8"/>
      <c r="E15" s="8"/>
      <c r="F15" s="8"/>
    </row>
    <row r="16" spans="1:6" ht="29.25" customHeight="1">
      <c r="A16" s="156" t="s">
        <v>162</v>
      </c>
      <c r="B16" s="77"/>
      <c r="C16" s="77"/>
      <c r="D16" s="14"/>
      <c r="E16" s="14"/>
      <c r="F16" s="14"/>
    </row>
    <row r="17" spans="1:3" ht="21.75" customHeight="1">
      <c r="A17" s="86" t="s">
        <v>58</v>
      </c>
      <c r="B17" s="25"/>
      <c r="C17" s="25"/>
    </row>
  </sheetData>
  <mergeCells count="1">
    <mergeCell ref="A1:C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5"/>
  <dimension ref="B1:H23"/>
  <sheetViews>
    <sheetView zoomScale="75" zoomScaleNormal="75" workbookViewId="0" topLeftCell="B1">
      <selection activeCell="I1" sqref="I1:I16384"/>
    </sheetView>
  </sheetViews>
  <sheetFormatPr defaultColWidth="11.421875" defaultRowHeight="12.75"/>
  <cols>
    <col min="2" max="2" width="39.8515625" style="0" customWidth="1"/>
    <col min="3" max="3" width="7.421875" style="0" customWidth="1"/>
    <col min="4" max="4" width="10.421875" style="0" customWidth="1"/>
    <col min="5" max="5" width="17.28125" style="0" customWidth="1"/>
    <col min="6" max="6" width="16.8515625" style="0" customWidth="1"/>
    <col min="7" max="7" width="15.8515625" style="0" customWidth="1"/>
  </cols>
  <sheetData>
    <row r="1" spans="2:7" ht="21">
      <c r="B1" s="76" t="s">
        <v>96</v>
      </c>
      <c r="C1" s="70"/>
      <c r="D1" s="70"/>
      <c r="E1" s="70"/>
      <c r="F1" s="75"/>
      <c r="G1" s="74"/>
    </row>
    <row r="2" spans="2:7" ht="17.25" customHeight="1">
      <c r="B2" s="119"/>
      <c r="C2" s="78" t="s">
        <v>24</v>
      </c>
      <c r="D2" s="78" t="s">
        <v>25</v>
      </c>
      <c r="E2" s="78" t="s">
        <v>26</v>
      </c>
      <c r="F2" s="79" t="s">
        <v>27</v>
      </c>
      <c r="G2" s="79" t="s">
        <v>28</v>
      </c>
    </row>
    <row r="3" spans="2:8" ht="16.5">
      <c r="B3" s="120"/>
      <c r="C3" s="81"/>
      <c r="D3" s="81" t="s">
        <v>29</v>
      </c>
      <c r="E3" s="81" t="s">
        <v>29</v>
      </c>
      <c r="F3" s="81" t="s">
        <v>30</v>
      </c>
      <c r="G3" s="81" t="s">
        <v>30</v>
      </c>
      <c r="H3" s="71"/>
    </row>
    <row r="4" spans="2:7" ht="16.5">
      <c r="B4" s="77" t="s">
        <v>31</v>
      </c>
      <c r="C4" s="77">
        <v>140</v>
      </c>
      <c r="D4" s="83">
        <v>1273.01728</v>
      </c>
      <c r="E4" s="83">
        <v>1719.15354</v>
      </c>
      <c r="F4" s="85">
        <v>9.57</v>
      </c>
      <c r="G4" s="85">
        <v>12.03</v>
      </c>
    </row>
    <row r="5" spans="2:7" ht="16.5">
      <c r="B5" s="77" t="s">
        <v>32</v>
      </c>
      <c r="C5" s="82">
        <v>8</v>
      </c>
      <c r="D5" s="83">
        <v>82.10313000000001</v>
      </c>
      <c r="E5" s="83">
        <v>180.26074</v>
      </c>
      <c r="F5" s="85"/>
      <c r="G5" s="85"/>
    </row>
    <row r="6" spans="2:7" ht="16.5">
      <c r="B6" s="77" t="s">
        <v>33</v>
      </c>
      <c r="C6" s="77">
        <v>13</v>
      </c>
      <c r="D6" s="83">
        <v>241.17574</v>
      </c>
      <c r="E6" s="83">
        <v>378.61667</v>
      </c>
      <c r="F6" s="85">
        <v>9.24</v>
      </c>
      <c r="G6" s="85">
        <v>12.16</v>
      </c>
    </row>
    <row r="7" spans="2:7" ht="16.5">
      <c r="B7" s="77" t="s">
        <v>34</v>
      </c>
      <c r="C7" s="77">
        <v>48</v>
      </c>
      <c r="D7" s="83">
        <v>98.70722</v>
      </c>
      <c r="E7" s="83">
        <v>109.50117</v>
      </c>
      <c r="F7" s="85">
        <v>9.44</v>
      </c>
      <c r="G7" s="85">
        <v>11.08</v>
      </c>
    </row>
    <row r="8" spans="2:7" ht="16.5">
      <c r="B8" s="77" t="s">
        <v>35</v>
      </c>
      <c r="C8" s="78" t="s">
        <v>19</v>
      </c>
      <c r="D8" s="83">
        <v>17.57585</v>
      </c>
      <c r="E8" s="83">
        <v>548.8305320000001</v>
      </c>
      <c r="F8" s="85">
        <v>10.31</v>
      </c>
      <c r="G8" s="85">
        <v>13.99</v>
      </c>
    </row>
    <row r="9" spans="2:7" ht="16.5">
      <c r="B9" s="77" t="s">
        <v>36</v>
      </c>
      <c r="C9" s="77">
        <v>46</v>
      </c>
      <c r="D9" s="83">
        <v>1.424172</v>
      </c>
      <c r="E9" s="83">
        <v>122.726619</v>
      </c>
      <c r="F9" s="85">
        <v>37.38</v>
      </c>
      <c r="G9" s="85">
        <v>37.76</v>
      </c>
    </row>
    <row r="10" spans="2:7" ht="16.5">
      <c r="B10" s="77" t="s">
        <v>94</v>
      </c>
      <c r="C10" s="36"/>
      <c r="D10" s="36"/>
      <c r="E10" s="36"/>
      <c r="F10" s="82"/>
      <c r="G10" s="82"/>
    </row>
    <row r="11" spans="2:7" ht="16.5">
      <c r="B11" s="82"/>
      <c r="C11" s="82"/>
      <c r="D11" s="82"/>
      <c r="E11" s="82"/>
      <c r="F11" s="82"/>
      <c r="G11" s="82"/>
    </row>
    <row r="12" spans="2:7" ht="16.5">
      <c r="B12" s="84" t="s">
        <v>37</v>
      </c>
      <c r="C12" s="82"/>
      <c r="D12" s="36"/>
      <c r="E12" s="91" t="s">
        <v>29</v>
      </c>
      <c r="F12" s="82"/>
      <c r="G12" s="36"/>
    </row>
    <row r="13" spans="2:7" ht="16.5">
      <c r="B13" s="77" t="s">
        <v>38</v>
      </c>
      <c r="C13" s="82"/>
      <c r="D13" s="36"/>
      <c r="E13" s="82">
        <v>1030.8</v>
      </c>
      <c r="F13" s="82"/>
      <c r="G13" s="36"/>
    </row>
    <row r="14" spans="2:7" ht="16.5">
      <c r="B14" s="77" t="s">
        <v>39</v>
      </c>
      <c r="C14" s="36"/>
      <c r="D14" s="37"/>
      <c r="E14" s="83">
        <v>671.8</v>
      </c>
      <c r="F14" s="36"/>
      <c r="G14" s="36"/>
    </row>
    <row r="15" spans="2:7" ht="16.5">
      <c r="B15" s="77" t="s">
        <v>40</v>
      </c>
      <c r="C15" s="36"/>
      <c r="D15" s="37"/>
      <c r="E15" s="77">
        <v>304.7</v>
      </c>
      <c r="F15" s="36"/>
      <c r="G15" s="36"/>
    </row>
    <row r="16" spans="2:7" ht="16.5">
      <c r="B16" s="77" t="s">
        <v>41</v>
      </c>
      <c r="C16" s="36"/>
      <c r="D16" s="37"/>
      <c r="E16" s="77">
        <v>236.4</v>
      </c>
      <c r="F16" s="36"/>
      <c r="G16" s="36"/>
    </row>
    <row r="17" spans="2:7" ht="16.5">
      <c r="B17" s="77" t="s">
        <v>42</v>
      </c>
      <c r="C17" s="36"/>
      <c r="D17" s="37"/>
      <c r="E17" s="77">
        <v>62.9</v>
      </c>
      <c r="F17" s="36"/>
      <c r="G17" s="36"/>
    </row>
    <row r="18" spans="2:7" ht="16.5">
      <c r="B18" s="77" t="s">
        <v>43</v>
      </c>
      <c r="C18" s="36"/>
      <c r="D18" s="37"/>
      <c r="E18" s="77">
        <v>43.6</v>
      </c>
      <c r="F18" s="36"/>
      <c r="G18" s="36"/>
    </row>
    <row r="19" spans="2:7" ht="16.5">
      <c r="B19" s="77" t="s">
        <v>44</v>
      </c>
      <c r="C19" s="36"/>
      <c r="D19" s="37"/>
      <c r="E19" s="77">
        <v>24.2</v>
      </c>
      <c r="F19" s="36"/>
      <c r="G19" s="36"/>
    </row>
    <row r="20" spans="2:7" ht="16.5">
      <c r="B20" s="77" t="s">
        <v>95</v>
      </c>
      <c r="C20" s="36"/>
      <c r="D20" s="37"/>
      <c r="E20" s="83">
        <v>1685.552</v>
      </c>
      <c r="F20" s="36"/>
      <c r="G20" s="36"/>
    </row>
    <row r="21" spans="2:7" ht="16.5">
      <c r="B21" s="80" t="s">
        <v>181</v>
      </c>
      <c r="C21" s="128"/>
      <c r="D21" s="128"/>
      <c r="E21" s="129">
        <v>1307.513</v>
      </c>
      <c r="F21" s="128"/>
      <c r="G21" s="128"/>
    </row>
    <row r="22" spans="2:7" ht="24.75" customHeight="1">
      <c r="B22" s="107" t="s">
        <v>97</v>
      </c>
      <c r="C22" s="68"/>
      <c r="D22" s="68"/>
      <c r="E22" s="68"/>
      <c r="F22" s="68"/>
      <c r="G22" s="68"/>
    </row>
    <row r="23" ht="22.5" customHeight="1">
      <c r="B23" s="86" t="s">
        <v>45</v>
      </c>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7">
    <pageSetUpPr fitToPage="1"/>
  </sheetPr>
  <dimension ref="A1:P31"/>
  <sheetViews>
    <sheetView zoomScale="75" zoomScaleNormal="75" workbookViewId="0" topLeftCell="A1">
      <selection activeCell="K14" sqref="K14"/>
    </sheetView>
  </sheetViews>
  <sheetFormatPr defaultColWidth="11.421875" defaultRowHeight="12.75"/>
  <cols>
    <col min="1" max="1" width="43.7109375" style="0" customWidth="1"/>
    <col min="8" max="8" width="13.00390625" style="0" bestFit="1" customWidth="1"/>
    <col min="9" max="9" width="12.140625" style="0" bestFit="1" customWidth="1"/>
    <col min="10" max="10" width="13.00390625" style="0" customWidth="1"/>
    <col min="11" max="11" width="13.28125" style="0" customWidth="1"/>
  </cols>
  <sheetData>
    <row r="1" spans="1:9" ht="21">
      <c r="A1" s="87" t="s">
        <v>98</v>
      </c>
      <c r="B1" s="3"/>
      <c r="C1" s="1"/>
      <c r="D1" s="1"/>
      <c r="E1" s="1"/>
      <c r="F1" s="1"/>
      <c r="G1" s="1"/>
      <c r="H1" s="1"/>
      <c r="I1" s="1"/>
    </row>
    <row r="2" spans="1:11" ht="16.5">
      <c r="A2" s="88"/>
      <c r="B2" s="267" t="s">
        <v>46</v>
      </c>
      <c r="C2" s="267"/>
      <c r="D2" s="267" t="s">
        <v>47</v>
      </c>
      <c r="E2" s="267"/>
      <c r="F2" s="267" t="s">
        <v>48</v>
      </c>
      <c r="G2" s="267"/>
      <c r="H2" s="267" t="s">
        <v>99</v>
      </c>
      <c r="I2" s="267"/>
      <c r="J2" s="267" t="s">
        <v>100</v>
      </c>
      <c r="K2" s="267"/>
    </row>
    <row r="3" spans="1:11" ht="16.5">
      <c r="A3" s="2"/>
      <c r="B3" s="90" t="s">
        <v>59</v>
      </c>
      <c r="C3" s="90" t="s">
        <v>60</v>
      </c>
      <c r="D3" s="90" t="s">
        <v>59</v>
      </c>
      <c r="E3" s="90" t="s">
        <v>60</v>
      </c>
      <c r="F3" s="90" t="s">
        <v>59</v>
      </c>
      <c r="G3" s="90" t="s">
        <v>60</v>
      </c>
      <c r="H3" s="90" t="s">
        <v>59</v>
      </c>
      <c r="I3" s="90" t="s">
        <v>60</v>
      </c>
      <c r="J3" s="90" t="s">
        <v>59</v>
      </c>
      <c r="K3" s="90" t="s">
        <v>60</v>
      </c>
    </row>
    <row r="4" spans="1:11" ht="16.5">
      <c r="A4" s="2" t="s">
        <v>49</v>
      </c>
      <c r="B4" s="2">
        <v>7.2738000000000005</v>
      </c>
      <c r="C4" s="2">
        <v>1.86</v>
      </c>
      <c r="D4" s="2">
        <v>7.51067</v>
      </c>
      <c r="E4" s="2">
        <v>1.86</v>
      </c>
      <c r="F4" s="2">
        <v>8.08822</v>
      </c>
      <c r="G4" s="2">
        <v>2.01</v>
      </c>
      <c r="H4" s="2">
        <v>7.83688</v>
      </c>
      <c r="I4" s="2">
        <v>1.93</v>
      </c>
      <c r="J4" s="2">
        <v>7.67465</v>
      </c>
      <c r="K4" s="2">
        <v>1.83</v>
      </c>
    </row>
    <row r="5" spans="1:11" ht="16.5">
      <c r="A5" s="2" t="s">
        <v>50</v>
      </c>
      <c r="B5" s="2">
        <v>3.52229</v>
      </c>
      <c r="C5" s="2">
        <v>0.9</v>
      </c>
      <c r="D5" s="2">
        <v>3.7006799999999997</v>
      </c>
      <c r="E5" s="2">
        <v>0.92</v>
      </c>
      <c r="F5" s="2">
        <v>3.34538</v>
      </c>
      <c r="G5" s="2">
        <v>0.83</v>
      </c>
      <c r="H5" s="2">
        <v>4.59274</v>
      </c>
      <c r="I5" s="2">
        <v>1.13</v>
      </c>
      <c r="J5" s="2">
        <v>3.4387</v>
      </c>
      <c r="K5" s="2">
        <v>0.82</v>
      </c>
    </row>
    <row r="6" spans="1:11" ht="16.5">
      <c r="A6" s="2" t="s">
        <v>101</v>
      </c>
      <c r="B6" s="2">
        <v>2.0516199999999998</v>
      </c>
      <c r="C6" s="2">
        <v>0.52</v>
      </c>
      <c r="D6" s="2">
        <v>2.0984499999999997</v>
      </c>
      <c r="E6" s="2">
        <v>0.52</v>
      </c>
      <c r="F6" s="2">
        <v>2.28325</v>
      </c>
      <c r="G6" s="2">
        <v>0.57</v>
      </c>
      <c r="H6" s="2">
        <v>2.3830500000000003</v>
      </c>
      <c r="I6" s="2">
        <v>0.59</v>
      </c>
      <c r="J6" s="2">
        <v>2.19682</v>
      </c>
      <c r="K6" s="2">
        <v>0.52</v>
      </c>
    </row>
    <row r="7" spans="1:11" ht="16.5">
      <c r="A7" s="2" t="s">
        <v>105</v>
      </c>
      <c r="B7" s="2">
        <v>1.2268999999999999</v>
      </c>
      <c r="C7" s="2">
        <v>0.31</v>
      </c>
      <c r="D7" s="2">
        <v>0.95733</v>
      </c>
      <c r="E7" s="2">
        <v>0.24</v>
      </c>
      <c r="F7" s="2">
        <v>0.7609400000000001</v>
      </c>
      <c r="G7" s="2">
        <v>0.19</v>
      </c>
      <c r="H7" s="2">
        <v>1.91475</v>
      </c>
      <c r="I7" s="2">
        <v>0.47</v>
      </c>
      <c r="J7" s="2">
        <v>1.02236</v>
      </c>
      <c r="K7" s="2">
        <v>0.25</v>
      </c>
    </row>
    <row r="8" spans="1:11" ht="16.5">
      <c r="A8" s="2" t="s">
        <v>51</v>
      </c>
      <c r="B8" s="2">
        <v>7.09915</v>
      </c>
      <c r="C8" s="2">
        <v>1.81</v>
      </c>
      <c r="D8" s="2">
        <v>6.235930000000001</v>
      </c>
      <c r="E8" s="2">
        <v>1.55</v>
      </c>
      <c r="F8" s="2">
        <v>6.40879</v>
      </c>
      <c r="G8" s="2">
        <v>1.59</v>
      </c>
      <c r="H8" s="2">
        <v>6.81783</v>
      </c>
      <c r="I8" s="2">
        <v>1.68</v>
      </c>
      <c r="J8" s="2">
        <v>6.29642</v>
      </c>
      <c r="K8" s="2">
        <v>1.5</v>
      </c>
    </row>
    <row r="9" spans="1:11" ht="16.5">
      <c r="A9" s="2" t="s">
        <v>102</v>
      </c>
      <c r="B9" s="2">
        <v>3.3788899999999997</v>
      </c>
      <c r="C9" s="2">
        <v>0.86</v>
      </c>
      <c r="D9" s="2">
        <v>3.33765</v>
      </c>
      <c r="E9" s="2">
        <v>0.83</v>
      </c>
      <c r="F9" s="2">
        <v>3.3752</v>
      </c>
      <c r="G9" s="2">
        <v>0.84</v>
      </c>
      <c r="H9" s="2">
        <v>3.68062</v>
      </c>
      <c r="I9" s="2">
        <v>0.9</v>
      </c>
      <c r="J9" s="2">
        <v>3.45625</v>
      </c>
      <c r="K9" s="2">
        <v>0.82</v>
      </c>
    </row>
    <row r="10" spans="1:11" ht="16.5">
      <c r="A10" s="92" t="s">
        <v>52</v>
      </c>
      <c r="B10" s="92">
        <v>3.69694</v>
      </c>
      <c r="C10" s="92">
        <v>0.94</v>
      </c>
      <c r="D10" s="92">
        <v>4.97542</v>
      </c>
      <c r="E10" s="92">
        <v>1.23</v>
      </c>
      <c r="F10" s="92">
        <v>5.02481</v>
      </c>
      <c r="G10" s="92">
        <v>1.25</v>
      </c>
      <c r="H10" s="92">
        <v>5.611800000000001</v>
      </c>
      <c r="I10" s="92">
        <v>1.38</v>
      </c>
      <c r="J10" s="92">
        <v>4.81694</v>
      </c>
      <c r="K10" s="92">
        <v>1.15</v>
      </c>
    </row>
    <row r="11" spans="1:11" ht="16.5">
      <c r="A11" s="2" t="s">
        <v>53</v>
      </c>
      <c r="B11" s="2">
        <v>0.47761000000000003</v>
      </c>
      <c r="C11" s="2">
        <v>0.12</v>
      </c>
      <c r="D11" s="2">
        <v>0.2745</v>
      </c>
      <c r="E11" s="2">
        <v>0.07</v>
      </c>
      <c r="F11" s="2">
        <v>0.245</v>
      </c>
      <c r="G11" s="2">
        <v>0.06</v>
      </c>
      <c r="H11" s="2">
        <v>0.25205</v>
      </c>
      <c r="I11" s="2">
        <v>0.06</v>
      </c>
      <c r="J11" s="2">
        <v>0.18930000000000002</v>
      </c>
      <c r="K11" s="2">
        <v>0.05</v>
      </c>
    </row>
    <row r="12" spans="1:11" ht="16.5">
      <c r="A12" s="92" t="s">
        <v>54</v>
      </c>
      <c r="B12" s="92">
        <v>4.52958</v>
      </c>
      <c r="C12" s="92">
        <v>1.16</v>
      </c>
      <c r="D12" s="92">
        <v>4.55975</v>
      </c>
      <c r="E12" s="92">
        <v>1.13</v>
      </c>
      <c r="F12" s="92">
        <v>4.93304</v>
      </c>
      <c r="G12" s="92">
        <v>1.22</v>
      </c>
      <c r="H12" s="92">
        <v>5.761939999999999</v>
      </c>
      <c r="I12" s="92">
        <v>1.42</v>
      </c>
      <c r="J12" s="92">
        <v>4.96887</v>
      </c>
      <c r="K12" s="92">
        <v>1.18</v>
      </c>
    </row>
    <row r="13" spans="1:11" ht="16.5">
      <c r="A13" s="2" t="s">
        <v>55</v>
      </c>
      <c r="B13" s="2">
        <v>3.32478</v>
      </c>
      <c r="C13" s="2">
        <v>0.85</v>
      </c>
      <c r="D13" s="2">
        <v>3.1363499999999997</v>
      </c>
      <c r="E13" s="2">
        <v>0.78</v>
      </c>
      <c r="F13" s="2">
        <v>3.8858800000000002</v>
      </c>
      <c r="G13" s="2">
        <v>0.96</v>
      </c>
      <c r="H13" s="2">
        <v>4.44221</v>
      </c>
      <c r="I13" s="2">
        <v>1.09</v>
      </c>
      <c r="J13" s="2">
        <v>3.74786</v>
      </c>
      <c r="K13" s="2">
        <v>0.89</v>
      </c>
    </row>
    <row r="14" spans="1:11" ht="16.5">
      <c r="A14" s="77" t="s">
        <v>56</v>
      </c>
      <c r="B14" s="2">
        <v>12.03</v>
      </c>
      <c r="C14" s="2"/>
      <c r="D14" s="2">
        <v>12.04</v>
      </c>
      <c r="E14" s="2"/>
      <c r="F14" s="2">
        <v>11.81</v>
      </c>
      <c r="G14" s="2"/>
      <c r="H14" s="2">
        <v>12.16</v>
      </c>
      <c r="I14" s="2"/>
      <c r="J14" s="131">
        <v>12.03</v>
      </c>
      <c r="K14" s="2"/>
    </row>
    <row r="15" spans="1:16" ht="16.5">
      <c r="A15" s="93" t="s">
        <v>57</v>
      </c>
      <c r="B15" s="80">
        <v>9.34</v>
      </c>
      <c r="C15" s="80"/>
      <c r="D15" s="80">
        <v>9.38</v>
      </c>
      <c r="E15" s="80"/>
      <c r="F15" s="80">
        <v>9.27</v>
      </c>
      <c r="G15" s="80"/>
      <c r="H15" s="93">
        <v>9.76</v>
      </c>
      <c r="I15" s="93"/>
      <c r="J15" s="132">
        <v>9.57</v>
      </c>
      <c r="K15" s="93"/>
      <c r="L15" s="4"/>
      <c r="M15" s="4"/>
      <c r="N15" s="4"/>
      <c r="O15" s="4"/>
      <c r="P15" s="4"/>
    </row>
    <row r="16" spans="1:16" ht="22.5" customHeight="1">
      <c r="A16" s="266" t="s">
        <v>104</v>
      </c>
      <c r="B16" s="266"/>
      <c r="C16" s="266"/>
      <c r="D16" s="266"/>
      <c r="E16" s="266"/>
      <c r="F16" s="266"/>
      <c r="G16" s="266"/>
      <c r="H16" s="266"/>
      <c r="I16" s="266"/>
      <c r="J16" s="266"/>
      <c r="K16" s="266"/>
      <c r="L16" s="130"/>
      <c r="M16" s="130"/>
      <c r="N16" s="130"/>
      <c r="O16" s="130"/>
      <c r="P16" s="130"/>
    </row>
    <row r="17" spans="1:16" ht="27" customHeight="1">
      <c r="A17" s="94" t="s">
        <v>58</v>
      </c>
      <c r="B17" s="130"/>
      <c r="C17" s="130"/>
      <c r="D17" s="130"/>
      <c r="E17" s="130"/>
      <c r="F17" s="130"/>
      <c r="G17" s="130"/>
      <c r="H17" s="130"/>
      <c r="I17" s="130"/>
      <c r="J17" s="130"/>
      <c r="K17" s="130"/>
      <c r="L17" s="130"/>
      <c r="M17" s="130"/>
      <c r="N17" s="130"/>
      <c r="O17" s="130"/>
      <c r="P17" s="130"/>
    </row>
    <row r="20" spans="2:11" ht="17.25">
      <c r="B20" s="60"/>
      <c r="C20" s="60"/>
      <c r="D20" s="60"/>
      <c r="E20" s="60"/>
      <c r="F20" s="60"/>
      <c r="G20" s="60"/>
      <c r="H20" s="60"/>
      <c r="I20" s="60"/>
      <c r="J20" s="60"/>
      <c r="K20" s="60"/>
    </row>
    <row r="21" spans="2:11" ht="17.25">
      <c r="B21" s="60"/>
      <c r="C21" s="60"/>
      <c r="D21" s="60"/>
      <c r="E21" s="60"/>
      <c r="F21" s="60"/>
      <c r="G21" s="60"/>
      <c r="H21" s="60"/>
      <c r="I21" s="60"/>
      <c r="J21" s="60"/>
      <c r="K21" s="60"/>
    </row>
    <row r="22" spans="2:11" ht="17.25">
      <c r="B22" s="60"/>
      <c r="C22" s="60"/>
      <c r="D22" s="60"/>
      <c r="E22" s="60"/>
      <c r="F22" s="60"/>
      <c r="G22" s="60"/>
      <c r="H22" s="60"/>
      <c r="I22" s="60"/>
      <c r="J22" s="60"/>
      <c r="K22" s="60"/>
    </row>
    <row r="23" spans="2:11" ht="17.25">
      <c r="B23" s="60"/>
      <c r="C23" s="60"/>
      <c r="D23" s="60"/>
      <c r="E23" s="60"/>
      <c r="F23" s="60"/>
      <c r="G23" s="60"/>
      <c r="H23" s="60"/>
      <c r="I23" s="60"/>
      <c r="J23" s="60"/>
      <c r="K23" s="60"/>
    </row>
    <row r="24" spans="2:11" ht="17.25">
      <c r="B24" s="60"/>
      <c r="C24" s="60"/>
      <c r="D24" s="60"/>
      <c r="E24" s="60"/>
      <c r="F24" s="60"/>
      <c r="G24" s="60"/>
      <c r="H24" s="60"/>
      <c r="I24" s="60"/>
      <c r="J24" s="60"/>
      <c r="K24" s="60"/>
    </row>
    <row r="25" spans="2:11" ht="17.25">
      <c r="B25" s="60"/>
      <c r="C25" s="60"/>
      <c r="D25" s="60"/>
      <c r="E25" s="60"/>
      <c r="F25" s="60"/>
      <c r="G25" s="60"/>
      <c r="H25" s="60"/>
      <c r="I25" s="60"/>
      <c r="J25" s="60"/>
      <c r="K25" s="60"/>
    </row>
    <row r="26" spans="2:11" ht="17.25">
      <c r="B26" s="60"/>
      <c r="C26" s="60"/>
      <c r="D26" s="60"/>
      <c r="E26" s="60"/>
      <c r="F26" s="60"/>
      <c r="G26" s="60"/>
      <c r="H26" s="60"/>
      <c r="I26" s="60"/>
      <c r="J26" s="60"/>
      <c r="K26" s="60"/>
    </row>
    <row r="27" spans="2:11" ht="17.25">
      <c r="B27" s="60"/>
      <c r="C27" s="60"/>
      <c r="D27" s="60"/>
      <c r="E27" s="60"/>
      <c r="F27" s="60"/>
      <c r="G27" s="60"/>
      <c r="H27" s="60"/>
      <c r="I27" s="60"/>
      <c r="J27" s="60"/>
      <c r="K27" s="60"/>
    </row>
    <row r="28" spans="2:11" ht="17.25">
      <c r="B28" s="60"/>
      <c r="C28" s="60"/>
      <c r="D28" s="60"/>
      <c r="E28" s="60"/>
      <c r="F28" s="60"/>
      <c r="G28" s="60"/>
      <c r="H28" s="60"/>
      <c r="I28" s="60"/>
      <c r="J28" s="60"/>
      <c r="K28" s="60"/>
    </row>
    <row r="29" spans="2:11" ht="17.25">
      <c r="B29" s="60"/>
      <c r="C29" s="60"/>
      <c r="D29" s="60"/>
      <c r="E29" s="60"/>
      <c r="F29" s="60"/>
      <c r="G29" s="60"/>
      <c r="H29" s="60"/>
      <c r="I29" s="60"/>
      <c r="J29" s="60"/>
      <c r="K29" s="60"/>
    </row>
    <row r="30" spans="2:11" ht="17.25">
      <c r="B30" s="60"/>
      <c r="C30" s="60"/>
      <c r="D30" s="60"/>
      <c r="E30" s="60"/>
      <c r="F30" s="60"/>
      <c r="G30" s="60"/>
      <c r="H30" s="60"/>
      <c r="I30" s="60"/>
      <c r="J30" s="60"/>
      <c r="K30" s="60"/>
    </row>
    <row r="31" spans="2:11" ht="17.25">
      <c r="B31" s="60"/>
      <c r="C31" s="60"/>
      <c r="D31" s="60"/>
      <c r="E31" s="60"/>
      <c r="F31" s="60"/>
      <c r="G31" s="60"/>
      <c r="H31" s="60"/>
      <c r="I31" s="60"/>
      <c r="J31" s="60"/>
      <c r="K31" s="60"/>
    </row>
  </sheetData>
  <mergeCells count="6">
    <mergeCell ref="A16:K16"/>
    <mergeCell ref="F2:G2"/>
    <mergeCell ref="H2:I2"/>
    <mergeCell ref="J2:K2"/>
    <mergeCell ref="B2:C2"/>
    <mergeCell ref="D2:E2"/>
  </mergeCells>
  <printOptions/>
  <pageMargins left="0.75" right="0.75" top="1" bottom="1" header="0.5" footer="0.5"/>
  <pageSetup fitToHeight="1" fitToWidth="1"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sheetPr codeName="Ark9">
    <pageSetUpPr fitToPage="1"/>
  </sheetPr>
  <dimension ref="A1:P30"/>
  <sheetViews>
    <sheetView zoomScale="75" zoomScaleNormal="75" workbookViewId="0" topLeftCell="A1">
      <selection activeCell="A12" sqref="A12"/>
    </sheetView>
  </sheetViews>
  <sheetFormatPr defaultColWidth="11.421875" defaultRowHeight="12.75"/>
  <cols>
    <col min="1" max="1" width="36.57421875" style="0" customWidth="1"/>
    <col min="13" max="13" width="33.421875" style="0" customWidth="1"/>
    <col min="14" max="14" width="13.00390625" style="0" customWidth="1"/>
    <col min="15" max="15" width="13.28125" style="0" customWidth="1"/>
  </cols>
  <sheetData>
    <row r="1" spans="1:11" ht="21">
      <c r="A1" s="87" t="s">
        <v>128</v>
      </c>
      <c r="B1" s="1"/>
      <c r="C1" s="1"/>
      <c r="D1" s="1"/>
      <c r="E1" s="1"/>
      <c r="F1" s="1"/>
      <c r="G1" s="24"/>
      <c r="H1" s="1"/>
      <c r="I1" s="1"/>
      <c r="J1" s="1"/>
      <c r="K1" s="1"/>
    </row>
    <row r="2" spans="1:11" ht="16.5">
      <c r="A2" s="88"/>
      <c r="B2" s="267">
        <v>2000</v>
      </c>
      <c r="C2" s="267"/>
      <c r="D2" s="267">
        <v>2001</v>
      </c>
      <c r="E2" s="267"/>
      <c r="F2" s="267">
        <v>2002</v>
      </c>
      <c r="G2" s="267"/>
      <c r="H2" s="267">
        <v>2003</v>
      </c>
      <c r="I2" s="267"/>
      <c r="J2" s="267">
        <v>2004</v>
      </c>
      <c r="K2" s="267"/>
    </row>
    <row r="3" spans="1:11" ht="16.5">
      <c r="A3" s="2"/>
      <c r="B3" s="90" t="s">
        <v>59</v>
      </c>
      <c r="C3" s="90" t="s">
        <v>60</v>
      </c>
      <c r="D3" s="90" t="s">
        <v>59</v>
      </c>
      <c r="E3" s="90" t="s">
        <v>60</v>
      </c>
      <c r="F3" s="90" t="s">
        <v>59</v>
      </c>
      <c r="G3" s="90" t="s">
        <v>60</v>
      </c>
      <c r="H3" s="90" t="s">
        <v>59</v>
      </c>
      <c r="I3" s="90" t="s">
        <v>60</v>
      </c>
      <c r="J3" s="90" t="s">
        <v>59</v>
      </c>
      <c r="K3" s="90" t="s">
        <v>60</v>
      </c>
    </row>
    <row r="4" spans="1:11" ht="16.5">
      <c r="A4" s="2" t="s">
        <v>49</v>
      </c>
      <c r="B4" s="2">
        <v>27.12359</v>
      </c>
      <c r="C4" s="2">
        <v>2.2660017110392774</v>
      </c>
      <c r="D4" s="2">
        <v>28.90249</v>
      </c>
      <c r="E4" s="2">
        <v>2.188441204194988</v>
      </c>
      <c r="F4" s="2">
        <v>30.72359</v>
      </c>
      <c r="G4" s="2">
        <v>2.1899299782570067</v>
      </c>
      <c r="H4" s="2">
        <v>30.1444</v>
      </c>
      <c r="I4" s="2">
        <v>1.9851954747521705</v>
      </c>
      <c r="J4" s="2">
        <v>30.70957</v>
      </c>
      <c r="K4" s="2">
        <v>1.9111364851412782</v>
      </c>
    </row>
    <row r="5" spans="1:11" ht="16.5">
      <c r="A5" s="2" t="s">
        <v>50</v>
      </c>
      <c r="B5" s="2">
        <v>12.485719999999999</v>
      </c>
      <c r="C5" s="2">
        <v>1.0431017016389543</v>
      </c>
      <c r="D5" s="2">
        <v>12.697700000000001</v>
      </c>
      <c r="E5" s="2">
        <v>0.961445532149884</v>
      </c>
      <c r="F5" s="2">
        <v>10.21368</v>
      </c>
      <c r="G5" s="2">
        <v>0.7280153139761345</v>
      </c>
      <c r="H5" s="2">
        <v>14.31011</v>
      </c>
      <c r="I5" s="2">
        <v>0.9424093899764396</v>
      </c>
      <c r="J5" s="2">
        <v>15.161100000000001</v>
      </c>
      <c r="K5" s="2">
        <v>0.9435147208142425</v>
      </c>
    </row>
    <row r="6" spans="1:11" ht="16.5">
      <c r="A6" s="2" t="s">
        <v>101</v>
      </c>
      <c r="B6" s="2">
        <v>7.14893</v>
      </c>
      <c r="C6" s="2">
        <v>0.5972471790091217</v>
      </c>
      <c r="D6" s="2">
        <v>7.02984</v>
      </c>
      <c r="E6" s="2">
        <v>0.532286025006776</v>
      </c>
      <c r="F6" s="2">
        <v>7.09051</v>
      </c>
      <c r="G6" s="2">
        <v>0.5054005866544596</v>
      </c>
      <c r="H6" s="2">
        <v>7.63083</v>
      </c>
      <c r="I6" s="2">
        <v>0.5025374260095774</v>
      </c>
      <c r="J6" s="2">
        <v>8.816379999999999</v>
      </c>
      <c r="K6" s="2">
        <v>0.5486662784555388</v>
      </c>
    </row>
    <row r="7" spans="1:11" ht="16.5">
      <c r="A7" s="2" t="s">
        <v>105</v>
      </c>
      <c r="B7" s="2">
        <v>4.45943</v>
      </c>
      <c r="C7" s="2">
        <v>0.37255673051612587</v>
      </c>
      <c r="D7" s="2">
        <v>3.92595</v>
      </c>
      <c r="E7" s="2">
        <v>0.2972654171183629</v>
      </c>
      <c r="F7" s="2">
        <v>1.9464999999999997</v>
      </c>
      <c r="G7" s="2">
        <v>0.13874350955331924</v>
      </c>
      <c r="H7" s="2">
        <v>5.68697</v>
      </c>
      <c r="I7" s="2">
        <v>0.3745222034292058</v>
      </c>
      <c r="J7" s="2">
        <v>4.85992</v>
      </c>
      <c r="K7" s="2">
        <v>0.3024454730843773</v>
      </c>
    </row>
    <row r="8" spans="1:11" ht="16.5">
      <c r="A8" s="2" t="s">
        <v>51</v>
      </c>
      <c r="B8" s="2">
        <v>23.74248</v>
      </c>
      <c r="C8" s="2">
        <v>1.983531689732658</v>
      </c>
      <c r="D8" s="2">
        <v>25.01554</v>
      </c>
      <c r="E8" s="2">
        <v>1.8941287924046646</v>
      </c>
      <c r="F8" s="2">
        <v>25.4919</v>
      </c>
      <c r="G8" s="2">
        <v>1.8170232063612943</v>
      </c>
      <c r="H8" s="2">
        <v>25.864330000000002</v>
      </c>
      <c r="I8" s="2">
        <v>1.703326351610807</v>
      </c>
      <c r="J8" s="2">
        <v>26.561700000000002</v>
      </c>
      <c r="K8" s="2">
        <v>1.6530037371860657</v>
      </c>
    </row>
    <row r="9" spans="1:11" ht="16.5">
      <c r="A9" s="2" t="s">
        <v>102</v>
      </c>
      <c r="B9" s="2">
        <v>12.26575</v>
      </c>
      <c r="C9" s="2">
        <v>1.0247246211574508</v>
      </c>
      <c r="D9" s="2">
        <v>13.15458</v>
      </c>
      <c r="E9" s="2">
        <v>0.9960396109774384</v>
      </c>
      <c r="F9" s="2">
        <v>13.262049999999999</v>
      </c>
      <c r="G9" s="2">
        <v>0.9452984129830965</v>
      </c>
      <c r="H9" s="2">
        <v>13.81006</v>
      </c>
      <c r="I9" s="2">
        <v>0.9094779998293534</v>
      </c>
      <c r="J9" s="2">
        <v>13.77236</v>
      </c>
      <c r="K9" s="2">
        <v>0.8570898154060879</v>
      </c>
    </row>
    <row r="10" spans="1:11" s="54" customFormat="1" ht="16.5">
      <c r="A10" s="92" t="s">
        <v>52</v>
      </c>
      <c r="B10" s="92">
        <v>15.86683</v>
      </c>
      <c r="C10" s="92">
        <v>1.325571722945574</v>
      </c>
      <c r="D10" s="92">
        <v>16.58465</v>
      </c>
      <c r="E10" s="92">
        <v>1.2557579439402076</v>
      </c>
      <c r="F10" s="92">
        <v>15.445379999999998</v>
      </c>
      <c r="G10" s="92">
        <v>1.1009227986563812</v>
      </c>
      <c r="H10" s="92">
        <v>18.59018</v>
      </c>
      <c r="I10" s="92">
        <v>1.2242785131178033</v>
      </c>
      <c r="J10" s="92">
        <v>19.308970000000002</v>
      </c>
      <c r="K10" s="92">
        <v>1.201647468769455</v>
      </c>
    </row>
    <row r="11" spans="1:11" ht="16.5">
      <c r="A11" s="2" t="s">
        <v>53</v>
      </c>
      <c r="B11" s="2">
        <v>1.9742</v>
      </c>
      <c r="C11" s="2">
        <v>0.1649317283565244</v>
      </c>
      <c r="D11" s="2">
        <v>3.62016</v>
      </c>
      <c r="E11" s="2">
        <v>0.2741115838039742</v>
      </c>
      <c r="F11" s="2">
        <v>6.6629700000000005</v>
      </c>
      <c r="G11" s="2">
        <v>0.474926196685579</v>
      </c>
      <c r="H11" s="2">
        <v>6.890680000000001</v>
      </c>
      <c r="I11" s="2">
        <v>0.4537939635210947</v>
      </c>
      <c r="J11" s="2">
        <v>1.24916</v>
      </c>
      <c r="K11" s="2">
        <v>0.07773847864945942</v>
      </c>
    </row>
    <row r="12" spans="1:11" s="54" customFormat="1" ht="16.5">
      <c r="A12" s="92" t="s">
        <v>54</v>
      </c>
      <c r="B12" s="92">
        <v>16.49944</v>
      </c>
      <c r="C12" s="92">
        <v>1.3784222247567484</v>
      </c>
      <c r="D12" s="92">
        <v>12.882370000000002</v>
      </c>
      <c r="E12" s="92">
        <v>0.975428390968577</v>
      </c>
      <c r="F12" s="92">
        <v>8.91554</v>
      </c>
      <c r="G12" s="92">
        <v>0.6354859024726431</v>
      </c>
      <c r="H12" s="92">
        <v>12.01894</v>
      </c>
      <c r="I12" s="92">
        <v>0.7915216524235963</v>
      </c>
      <c r="J12" s="92">
        <v>19.78431</v>
      </c>
      <c r="K12" s="92">
        <v>1.231229114388298</v>
      </c>
    </row>
    <row r="13" spans="1:11" ht="16.5">
      <c r="A13" s="2" t="s">
        <v>55</v>
      </c>
      <c r="B13" s="2">
        <v>12.871649999999999</v>
      </c>
      <c r="C13" s="2">
        <v>1.075343674045313</v>
      </c>
      <c r="D13" s="2">
        <v>11.541770000000001</v>
      </c>
      <c r="E13" s="2">
        <v>0.8739207257693571</v>
      </c>
      <c r="F13" s="2">
        <v>6.256460000000001</v>
      </c>
      <c r="G13" s="2">
        <v>0.4459507925918108</v>
      </c>
      <c r="H13" s="2">
        <v>9.40756</v>
      </c>
      <c r="I13" s="2">
        <v>0.6195461027739657</v>
      </c>
      <c r="J13" s="2">
        <v>14.78922</v>
      </c>
      <c r="K13" s="2">
        <v>0.9203716603254652</v>
      </c>
    </row>
    <row r="14" spans="1:11" ht="16.5">
      <c r="A14" s="95" t="s">
        <v>56</v>
      </c>
      <c r="B14" s="2">
        <v>12.12</v>
      </c>
      <c r="C14" s="2"/>
      <c r="D14" s="2">
        <v>12.59</v>
      </c>
      <c r="E14" s="2"/>
      <c r="F14" s="2">
        <v>12.15</v>
      </c>
      <c r="G14" s="2"/>
      <c r="H14" s="2">
        <v>12.36</v>
      </c>
      <c r="I14" s="2"/>
      <c r="J14" s="2">
        <v>12.16</v>
      </c>
      <c r="K14" s="77"/>
    </row>
    <row r="15" spans="1:11" ht="16.5">
      <c r="A15" s="93" t="s">
        <v>57</v>
      </c>
      <c r="B15" s="80">
        <v>9.13</v>
      </c>
      <c r="C15" s="80"/>
      <c r="D15" s="80">
        <v>9.69</v>
      </c>
      <c r="E15" s="80"/>
      <c r="F15" s="93">
        <v>9.6</v>
      </c>
      <c r="G15" s="80"/>
      <c r="H15" s="93">
        <v>9.72</v>
      </c>
      <c r="I15" s="80"/>
      <c r="J15" s="93">
        <v>9.76</v>
      </c>
      <c r="K15" s="80"/>
    </row>
    <row r="16" spans="1:16" ht="19.5" customHeight="1">
      <c r="A16" s="268" t="s">
        <v>103</v>
      </c>
      <c r="B16" s="268"/>
      <c r="C16" s="268"/>
      <c r="D16" s="268"/>
      <c r="E16" s="268"/>
      <c r="F16" s="268"/>
      <c r="G16" s="268"/>
      <c r="H16" s="268"/>
      <c r="I16" s="268"/>
      <c r="J16" s="268"/>
      <c r="K16" s="268"/>
      <c r="L16" s="133"/>
      <c r="M16" s="133"/>
      <c r="N16" s="133"/>
      <c r="O16" s="133"/>
      <c r="P16" s="133"/>
    </row>
    <row r="17" spans="1:16" ht="24.75" customHeight="1">
      <c r="A17" s="94" t="s">
        <v>58</v>
      </c>
      <c r="B17" s="134"/>
      <c r="C17" s="134"/>
      <c r="D17" s="134"/>
      <c r="E17" s="134"/>
      <c r="F17" s="134"/>
      <c r="G17" s="134"/>
      <c r="H17" s="134"/>
      <c r="I17" s="134"/>
      <c r="J17" s="134"/>
      <c r="K17" s="134"/>
      <c r="L17" s="134"/>
      <c r="M17" s="134"/>
      <c r="N17" s="134"/>
      <c r="O17" s="134"/>
      <c r="P17" s="134"/>
    </row>
    <row r="19" ht="16.5">
      <c r="A19" s="2"/>
    </row>
    <row r="20" ht="16.5">
      <c r="A20" s="2"/>
    </row>
    <row r="21" ht="16.5">
      <c r="A21" s="2"/>
    </row>
    <row r="22" ht="16.5">
      <c r="A22" s="2"/>
    </row>
    <row r="23" ht="16.5">
      <c r="A23" s="2"/>
    </row>
    <row r="24" ht="16.5">
      <c r="A24" s="2"/>
    </row>
    <row r="25" ht="16.5">
      <c r="A25" s="92"/>
    </row>
    <row r="26" ht="16.5">
      <c r="A26" s="2"/>
    </row>
    <row r="27" ht="16.5">
      <c r="A27" s="92"/>
    </row>
    <row r="28" ht="16.5">
      <c r="A28" s="2"/>
    </row>
    <row r="29" ht="16.5">
      <c r="A29" s="95"/>
    </row>
    <row r="30" ht="16.5">
      <c r="A30" s="108"/>
    </row>
  </sheetData>
  <mergeCells count="6">
    <mergeCell ref="A16:K16"/>
    <mergeCell ref="D2:E2"/>
    <mergeCell ref="B2:C2"/>
    <mergeCell ref="F2:G2"/>
    <mergeCell ref="J2:K2"/>
    <mergeCell ref="H2:I2"/>
  </mergeCells>
  <printOptions/>
  <pageMargins left="0.75" right="0.75" top="1" bottom="1" header="0.5" footer="0.5"/>
  <pageSetup fitToHeight="1" fitToWidth="1" horizontalDpi="300" verticalDpi="300" orientation="landscape" paperSize="9" scale="56" r:id="rId1"/>
</worksheet>
</file>

<file path=xl/worksheets/sheet7.xml><?xml version="1.0" encoding="utf-8"?>
<worksheet xmlns="http://schemas.openxmlformats.org/spreadsheetml/2006/main" xmlns:r="http://schemas.openxmlformats.org/officeDocument/2006/relationships">
  <sheetPr codeName="Ark11">
    <pageSetUpPr fitToPage="1"/>
  </sheetPr>
  <dimension ref="A1:I27"/>
  <sheetViews>
    <sheetView zoomScale="75" zoomScaleNormal="75" workbookViewId="0" topLeftCell="A1">
      <selection activeCell="A21" sqref="A21"/>
    </sheetView>
  </sheetViews>
  <sheetFormatPr defaultColWidth="11.421875" defaultRowHeight="12.75"/>
  <cols>
    <col min="1" max="1" width="49.7109375" style="0" customWidth="1"/>
  </cols>
  <sheetData>
    <row r="1" spans="1:9" ht="18">
      <c r="A1" s="270" t="s">
        <v>129</v>
      </c>
      <c r="B1" s="270"/>
      <c r="C1" s="270"/>
      <c r="D1" s="270"/>
      <c r="E1" s="270"/>
      <c r="F1" s="270"/>
      <c r="G1" s="270"/>
      <c r="H1" s="270"/>
      <c r="I1" s="20"/>
    </row>
    <row r="2" spans="1:9" ht="16.5">
      <c r="A2" s="135" t="s">
        <v>106</v>
      </c>
      <c r="B2" s="135">
        <v>1997</v>
      </c>
      <c r="C2" s="135">
        <v>1998</v>
      </c>
      <c r="D2" s="135">
        <v>1999</v>
      </c>
      <c r="E2" s="135">
        <v>2000</v>
      </c>
      <c r="F2" s="135">
        <v>2001</v>
      </c>
      <c r="G2" s="135">
        <v>2002</v>
      </c>
      <c r="H2" s="135">
        <v>2003</v>
      </c>
      <c r="I2" s="135">
        <v>2004</v>
      </c>
    </row>
    <row r="3" spans="1:9" ht="16.5">
      <c r="A3" s="77" t="s">
        <v>107</v>
      </c>
      <c r="B3" s="2">
        <v>-0.06</v>
      </c>
      <c r="C3" s="2">
        <v>0.19</v>
      </c>
      <c r="D3" s="2">
        <v>0.29</v>
      </c>
      <c r="E3" s="2">
        <v>0.26</v>
      </c>
      <c r="F3" s="2">
        <v>0.21</v>
      </c>
      <c r="G3" s="2">
        <v>2.73</v>
      </c>
      <c r="H3" s="2">
        <v>6.0493488835626605</v>
      </c>
      <c r="I3" s="2">
        <v>1.5071061661832348</v>
      </c>
    </row>
    <row r="4" spans="1:9" ht="16.5">
      <c r="A4" s="77" t="s">
        <v>108</v>
      </c>
      <c r="B4" s="2">
        <v>0.4</v>
      </c>
      <c r="C4" s="2">
        <v>-0.14</v>
      </c>
      <c r="D4" s="2">
        <v>1.25</v>
      </c>
      <c r="E4" s="2">
        <v>0.12</v>
      </c>
      <c r="F4" s="2">
        <v>0.16</v>
      </c>
      <c r="G4" s="2">
        <v>8.05</v>
      </c>
      <c r="H4" s="2">
        <v>22.37125008217076</v>
      </c>
      <c r="I4" s="2">
        <v>3.9023224446294713</v>
      </c>
    </row>
    <row r="5" spans="1:9" ht="16.5">
      <c r="A5" s="77" t="s">
        <v>109</v>
      </c>
      <c r="B5" s="2">
        <v>-1.29</v>
      </c>
      <c r="C5" s="2">
        <v>-0.08</v>
      </c>
      <c r="D5" s="2">
        <v>0.06</v>
      </c>
      <c r="E5" s="2">
        <v>0.4</v>
      </c>
      <c r="F5" s="2">
        <v>0.08</v>
      </c>
      <c r="G5" s="2">
        <v>1.84</v>
      </c>
      <c r="H5" s="2">
        <v>1.8256103653946303</v>
      </c>
      <c r="I5" s="2">
        <v>-1.1279826671869135</v>
      </c>
    </row>
    <row r="6" spans="1:9" ht="16.5">
      <c r="A6" s="77" t="s">
        <v>110</v>
      </c>
      <c r="B6" s="2">
        <v>0.56</v>
      </c>
      <c r="C6" s="2">
        <v>0.54</v>
      </c>
      <c r="D6" s="2">
        <v>0.64</v>
      </c>
      <c r="E6" s="2">
        <v>0.6</v>
      </c>
      <c r="F6" s="2">
        <v>0.97</v>
      </c>
      <c r="G6" s="2">
        <v>1.65</v>
      </c>
      <c r="H6" s="2">
        <v>1.6873102705826561</v>
      </c>
      <c r="I6" s="2">
        <v>0.5103992113988653</v>
      </c>
    </row>
    <row r="7" spans="1:9" ht="16.5">
      <c r="A7" s="77" t="s">
        <v>111</v>
      </c>
      <c r="B7" s="2">
        <v>-0.13</v>
      </c>
      <c r="C7" s="2">
        <v>0.15</v>
      </c>
      <c r="D7" s="2">
        <v>0.41</v>
      </c>
      <c r="E7" s="2">
        <v>0.69</v>
      </c>
      <c r="F7" s="2">
        <v>0.21</v>
      </c>
      <c r="G7" s="2">
        <v>0.46</v>
      </c>
      <c r="H7" s="2">
        <v>1.661523748610949</v>
      </c>
      <c r="I7" s="2">
        <v>0.5037273407999289</v>
      </c>
    </row>
    <row r="8" spans="1:9" ht="16.5">
      <c r="A8" s="77" t="s">
        <v>112</v>
      </c>
      <c r="B8" s="2">
        <v>-0.23</v>
      </c>
      <c r="C8" s="2">
        <v>0.18</v>
      </c>
      <c r="D8" s="2">
        <v>0.68</v>
      </c>
      <c r="E8" s="2">
        <v>1.13</v>
      </c>
      <c r="F8" s="2">
        <v>0.42</v>
      </c>
      <c r="G8" s="2">
        <v>0.5</v>
      </c>
      <c r="H8" s="2">
        <v>2.346758639192312</v>
      </c>
      <c r="I8" s="2">
        <v>0.5586389742071656</v>
      </c>
    </row>
    <row r="9" spans="1:9" ht="16.5">
      <c r="A9" s="77" t="s">
        <v>113</v>
      </c>
      <c r="B9" s="2">
        <v>0.13</v>
      </c>
      <c r="C9" s="2">
        <v>0.26</v>
      </c>
      <c r="D9" s="2">
        <v>0.56</v>
      </c>
      <c r="E9" s="2">
        <v>0.61</v>
      </c>
      <c r="F9" s="2">
        <v>0.8</v>
      </c>
      <c r="G9" s="2">
        <v>0.9</v>
      </c>
      <c r="H9" s="2">
        <v>0.9568695887204566</v>
      </c>
      <c r="I9" s="2">
        <v>0.43843732896666476</v>
      </c>
    </row>
    <row r="10" spans="1:9" ht="16.5">
      <c r="A10" s="77" t="s">
        <v>114</v>
      </c>
      <c r="B10" s="2">
        <v>0.11</v>
      </c>
      <c r="C10" s="2">
        <v>0.27</v>
      </c>
      <c r="D10" s="2">
        <v>0.36</v>
      </c>
      <c r="E10" s="2">
        <v>0.27</v>
      </c>
      <c r="F10" s="2">
        <v>1.05</v>
      </c>
      <c r="G10" s="2">
        <v>0.71</v>
      </c>
      <c r="H10" s="2">
        <v>0.651561752252156</v>
      </c>
      <c r="I10" s="2">
        <v>0.2814311885492579</v>
      </c>
    </row>
    <row r="11" spans="1:9" ht="16.5">
      <c r="A11" s="77" t="s">
        <v>115</v>
      </c>
      <c r="B11" s="2">
        <v>0.08</v>
      </c>
      <c r="C11" s="2">
        <v>0.27</v>
      </c>
      <c r="D11" s="2">
        <v>0.82</v>
      </c>
      <c r="E11" s="2">
        <v>1.39</v>
      </c>
      <c r="F11" s="2">
        <v>1.05</v>
      </c>
      <c r="G11" s="2">
        <v>0.5</v>
      </c>
      <c r="H11" s="2">
        <v>0.9607827923003637</v>
      </c>
      <c r="I11" s="2">
        <v>0.22391694199887296</v>
      </c>
    </row>
    <row r="12" spans="1:9" ht="16.5">
      <c r="A12" s="77" t="s">
        <v>116</v>
      </c>
      <c r="B12" s="2">
        <v>0.02</v>
      </c>
      <c r="C12" s="2">
        <v>0.23</v>
      </c>
      <c r="D12" s="2">
        <v>0.6</v>
      </c>
      <c r="E12" s="2">
        <v>0.5</v>
      </c>
      <c r="F12" s="2">
        <v>0.74</v>
      </c>
      <c r="G12" s="2">
        <v>0.55</v>
      </c>
      <c r="H12" s="2">
        <v>1.0659016220396618</v>
      </c>
      <c r="I12" s="2">
        <v>0.8873498519788479</v>
      </c>
    </row>
    <row r="13" spans="1:9" ht="16.5">
      <c r="A13" s="77" t="s">
        <v>117</v>
      </c>
      <c r="B13" s="2">
        <v>0.44</v>
      </c>
      <c r="C13" s="2">
        <v>0.31</v>
      </c>
      <c r="D13" s="2">
        <v>0.22</v>
      </c>
      <c r="E13" s="2">
        <v>0.76</v>
      </c>
      <c r="F13" s="2">
        <v>1.43</v>
      </c>
      <c r="G13" s="2">
        <v>0.76</v>
      </c>
      <c r="H13" s="2">
        <v>0.4816351793738992</v>
      </c>
      <c r="I13" s="2">
        <v>-0.040613762647890767</v>
      </c>
    </row>
    <row r="14" spans="1:9" ht="16.5">
      <c r="A14" s="77" t="s">
        <v>118</v>
      </c>
      <c r="B14" s="2">
        <v>0.48</v>
      </c>
      <c r="C14" s="2">
        <v>0.26</v>
      </c>
      <c r="D14" s="2">
        <v>0.19</v>
      </c>
      <c r="E14" s="2">
        <v>0.26</v>
      </c>
      <c r="F14" s="2">
        <v>0.18</v>
      </c>
      <c r="G14" s="2">
        <v>0.68</v>
      </c>
      <c r="H14" s="2">
        <v>0.387193742576077</v>
      </c>
      <c r="I14" s="2">
        <v>-0.09383762430766818</v>
      </c>
    </row>
    <row r="15" spans="1:9" ht="16.5">
      <c r="A15" s="77" t="s">
        <v>119</v>
      </c>
      <c r="B15" s="2">
        <v>-0.16</v>
      </c>
      <c r="C15" s="2">
        <v>0.19</v>
      </c>
      <c r="D15" s="2">
        <v>0.39</v>
      </c>
      <c r="E15" s="2">
        <v>0.37</v>
      </c>
      <c r="F15" s="2">
        <v>1.13</v>
      </c>
      <c r="G15" s="2">
        <v>1.23</v>
      </c>
      <c r="H15" s="2">
        <v>0.7174542761523067</v>
      </c>
      <c r="I15" s="2">
        <v>0.586449121359726</v>
      </c>
    </row>
    <row r="16" spans="1:9" ht="16.5">
      <c r="A16" s="77" t="s">
        <v>120</v>
      </c>
      <c r="B16" s="2">
        <v>-0.16</v>
      </c>
      <c r="C16" s="2">
        <v>0.07</v>
      </c>
      <c r="D16" s="2">
        <v>0.09</v>
      </c>
      <c r="E16" s="2">
        <v>0.08</v>
      </c>
      <c r="F16" s="2">
        <v>0.37</v>
      </c>
      <c r="G16" s="2">
        <v>1.51</v>
      </c>
      <c r="H16" s="2">
        <v>0.5308460572605254</v>
      </c>
      <c r="I16" s="2">
        <v>0.04006882826834618</v>
      </c>
    </row>
    <row r="17" spans="1:9" ht="16.5">
      <c r="A17" s="77" t="s">
        <v>121</v>
      </c>
      <c r="B17" s="2">
        <v>-0.15</v>
      </c>
      <c r="C17" s="2">
        <v>0.04</v>
      </c>
      <c r="D17" s="2">
        <v>0.08</v>
      </c>
      <c r="E17" s="2">
        <v>0.02</v>
      </c>
      <c r="F17" s="2">
        <v>0.12</v>
      </c>
      <c r="G17" s="2">
        <v>0.68</v>
      </c>
      <c r="H17" s="2">
        <v>0.22981386631394912</v>
      </c>
      <c r="I17" s="2">
        <v>0.0777570902839383</v>
      </c>
    </row>
    <row r="18" spans="1:9" ht="16.5">
      <c r="A18" s="77" t="s">
        <v>122</v>
      </c>
      <c r="B18" s="93">
        <v>-0.1</v>
      </c>
      <c r="C18" s="93">
        <v>0.07</v>
      </c>
      <c r="D18" s="93">
        <v>0.02</v>
      </c>
      <c r="E18" s="93">
        <v>0.81</v>
      </c>
      <c r="F18" s="93">
        <v>0.54</v>
      </c>
      <c r="G18" s="93">
        <v>1.22</v>
      </c>
      <c r="H18" s="93">
        <v>1.5841254599629044</v>
      </c>
      <c r="I18" s="93">
        <v>0.33683614526869565</v>
      </c>
    </row>
    <row r="19" spans="1:9" ht="16.5">
      <c r="A19" s="136" t="s">
        <v>123</v>
      </c>
      <c r="B19" s="92">
        <v>0.02</v>
      </c>
      <c r="C19" s="92">
        <v>0.19</v>
      </c>
      <c r="D19" s="92">
        <v>0.27</v>
      </c>
      <c r="E19" s="92">
        <v>0.41</v>
      </c>
      <c r="F19" s="92">
        <v>0.61</v>
      </c>
      <c r="G19" s="92">
        <v>1.44</v>
      </c>
      <c r="H19" s="92">
        <v>1.4981170342084187</v>
      </c>
      <c r="I19" s="92">
        <v>0.35021014199399086</v>
      </c>
    </row>
    <row r="20" spans="1:9" ht="16.5">
      <c r="A20" s="230" t="s">
        <v>236</v>
      </c>
      <c r="B20" s="92">
        <v>-0.06</v>
      </c>
      <c r="C20" s="92">
        <v>-0.01</v>
      </c>
      <c r="D20" s="92">
        <v>-0.01</v>
      </c>
      <c r="E20" s="92">
        <v>0</v>
      </c>
      <c r="F20" s="92">
        <v>0.06</v>
      </c>
      <c r="G20" s="92">
        <v>0.12</v>
      </c>
      <c r="H20" s="92">
        <v>0.059120244356955974</v>
      </c>
      <c r="I20" s="92">
        <v>0.04974045539275499</v>
      </c>
    </row>
    <row r="21" spans="1:9" ht="18">
      <c r="A21" s="137" t="s">
        <v>126</v>
      </c>
      <c r="B21" s="138">
        <v>0.04</v>
      </c>
      <c r="C21" s="138">
        <v>0.67</v>
      </c>
      <c r="D21" s="138">
        <v>0.02</v>
      </c>
      <c r="E21" s="138">
        <v>0.21</v>
      </c>
      <c r="F21" s="138">
        <v>0.3</v>
      </c>
      <c r="G21" s="138">
        <v>0.26</v>
      </c>
      <c r="H21" s="138">
        <v>0.1498802475099018</v>
      </c>
      <c r="I21" s="138">
        <v>0.25934937899875565</v>
      </c>
    </row>
    <row r="22" spans="1:9" ht="16.5">
      <c r="A22" s="135" t="s">
        <v>124</v>
      </c>
      <c r="B22" s="138">
        <v>-0.02</v>
      </c>
      <c r="C22" s="138">
        <v>0.16</v>
      </c>
      <c r="D22" s="138">
        <v>0.11</v>
      </c>
      <c r="E22" s="138">
        <v>0.19</v>
      </c>
      <c r="F22" s="138">
        <v>0.31</v>
      </c>
      <c r="G22" s="138">
        <v>0.63</v>
      </c>
      <c r="H22" s="138">
        <v>0.568571841660035</v>
      </c>
      <c r="I22" s="138">
        <v>0.1656188358474552</v>
      </c>
    </row>
    <row r="23" spans="1:9" ht="16.5">
      <c r="A23" s="68"/>
      <c r="B23" s="68"/>
      <c r="C23" s="68"/>
      <c r="D23" s="68"/>
      <c r="E23" s="68"/>
      <c r="F23" s="68"/>
      <c r="G23" s="68"/>
      <c r="H23" s="68"/>
      <c r="I23" s="68"/>
    </row>
    <row r="24" spans="1:9" ht="37.5" customHeight="1">
      <c r="A24" s="269" t="s">
        <v>125</v>
      </c>
      <c r="B24" s="269"/>
      <c r="C24" s="269"/>
      <c r="D24" s="269"/>
      <c r="E24" s="269"/>
      <c r="F24" s="269"/>
      <c r="G24" s="269"/>
      <c r="H24" s="269"/>
      <c r="I24" s="269"/>
    </row>
    <row r="25" spans="1:9" ht="22.5" customHeight="1">
      <c r="A25" s="107" t="s">
        <v>127</v>
      </c>
      <c r="B25" s="68"/>
      <c r="C25" s="68"/>
      <c r="D25" s="68"/>
      <c r="E25" s="68"/>
      <c r="F25" s="68"/>
      <c r="G25" s="68"/>
      <c r="H25" s="68"/>
      <c r="I25" s="68"/>
    </row>
    <row r="26" spans="1:9" ht="26.25" customHeight="1">
      <c r="A26" s="139" t="s">
        <v>58</v>
      </c>
      <c r="D26" s="68"/>
      <c r="E26" s="68"/>
      <c r="F26" s="68"/>
      <c r="G26" s="68"/>
      <c r="H26" s="68"/>
      <c r="I26" s="68"/>
    </row>
    <row r="27" ht="16.5">
      <c r="A27" s="67"/>
    </row>
  </sheetData>
  <mergeCells count="2">
    <mergeCell ref="A24:I24"/>
    <mergeCell ref="A1:H1"/>
  </mergeCells>
  <printOptions/>
  <pageMargins left="0.75" right="0.75" top="1" bottom="1" header="0.5" footer="0.5"/>
  <pageSetup fitToHeight="1" fitToWidth="1" horizontalDpi="300" verticalDpi="300" orientation="landscape" paperSize="9" scale="91" r:id="rId1"/>
</worksheet>
</file>

<file path=xl/worksheets/sheet8.xml><?xml version="1.0" encoding="utf-8"?>
<worksheet xmlns="http://schemas.openxmlformats.org/spreadsheetml/2006/main" xmlns:r="http://schemas.openxmlformats.org/officeDocument/2006/relationships">
  <sheetPr codeName="Ark12"/>
  <dimension ref="A1:N20"/>
  <sheetViews>
    <sheetView workbookViewId="0" topLeftCell="A1">
      <selection activeCell="D20" sqref="D20"/>
    </sheetView>
  </sheetViews>
  <sheetFormatPr defaultColWidth="11.421875" defaultRowHeight="12.75"/>
  <cols>
    <col min="1" max="1" width="27.7109375" style="0" customWidth="1"/>
    <col min="2" max="2" width="4.28125" style="0" customWidth="1"/>
    <col min="3" max="3" width="5.7109375" style="24" customWidth="1"/>
    <col min="4" max="5" width="10.140625" style="0" customWidth="1"/>
    <col min="6" max="6" width="13.140625" style="0" customWidth="1"/>
    <col min="7" max="7" width="14.28125" style="0" customWidth="1"/>
    <col min="8" max="8" width="13.57421875" style="0" customWidth="1"/>
    <col min="9" max="9" width="10.7109375" style="58" customWidth="1"/>
    <col min="10" max="10" width="10.140625" style="58" customWidth="1"/>
    <col min="11" max="11" width="14.7109375" style="58" customWidth="1"/>
  </cols>
  <sheetData>
    <row r="1" spans="1:11" ht="18">
      <c r="A1" s="270" t="s">
        <v>139</v>
      </c>
      <c r="B1" s="270"/>
      <c r="C1" s="270"/>
      <c r="D1" s="270"/>
      <c r="E1" s="270"/>
      <c r="F1" s="270"/>
      <c r="G1" s="270"/>
      <c r="H1" s="270"/>
      <c r="I1" s="270"/>
      <c r="J1" s="270"/>
      <c r="K1" s="270"/>
    </row>
    <row r="2" spans="1:11" ht="16.5">
      <c r="A2" s="118"/>
      <c r="B2" s="274" t="s">
        <v>133</v>
      </c>
      <c r="C2" s="274"/>
      <c r="D2" s="119" t="s">
        <v>135</v>
      </c>
      <c r="E2" s="143" t="s">
        <v>136</v>
      </c>
      <c r="F2" s="271" t="s">
        <v>75</v>
      </c>
      <c r="G2" s="271" t="s">
        <v>57</v>
      </c>
      <c r="H2" s="271" t="s">
        <v>56</v>
      </c>
      <c r="I2" s="276" t="s">
        <v>138</v>
      </c>
      <c r="J2" s="276"/>
      <c r="K2" s="276"/>
    </row>
    <row r="3" spans="1:11" ht="16.5">
      <c r="A3" s="80"/>
      <c r="B3" s="275" t="s">
        <v>134</v>
      </c>
      <c r="C3" s="275"/>
      <c r="D3" s="141" t="s">
        <v>137</v>
      </c>
      <c r="E3" s="141" t="s">
        <v>137</v>
      </c>
      <c r="F3" s="272"/>
      <c r="G3" s="272"/>
      <c r="H3" s="272"/>
      <c r="I3" s="141">
        <v>2003</v>
      </c>
      <c r="J3" s="141">
        <v>2004</v>
      </c>
      <c r="K3" s="141" t="s">
        <v>100</v>
      </c>
    </row>
    <row r="4" spans="1:11" ht="16.5">
      <c r="A4" s="82" t="s">
        <v>1</v>
      </c>
      <c r="B4" s="36"/>
      <c r="C4" s="142" t="s">
        <v>7</v>
      </c>
      <c r="D4" s="143" t="s">
        <v>8</v>
      </c>
      <c r="E4" s="143" t="s">
        <v>9</v>
      </c>
      <c r="F4" s="144">
        <f>2271185*1.0995/1000</f>
        <v>2497.1679074999997</v>
      </c>
      <c r="G4" s="143">
        <v>6.8</v>
      </c>
      <c r="H4" s="143">
        <v>9.7</v>
      </c>
      <c r="I4" s="145">
        <v>15.2</v>
      </c>
      <c r="J4" s="145">
        <v>17.4</v>
      </c>
      <c r="K4" s="143">
        <v>17.8</v>
      </c>
    </row>
    <row r="5" spans="1:14" ht="16.5">
      <c r="A5" s="82" t="s">
        <v>2</v>
      </c>
      <c r="B5" s="36"/>
      <c r="C5" s="142" t="s">
        <v>10</v>
      </c>
      <c r="D5" s="140" t="s">
        <v>8</v>
      </c>
      <c r="E5" s="140" t="s">
        <v>11</v>
      </c>
      <c r="F5" s="146">
        <f>284235*8.1871/1000</f>
        <v>2327.0603684999996</v>
      </c>
      <c r="G5" s="140">
        <v>6.8</v>
      </c>
      <c r="H5" s="140">
        <v>8.9</v>
      </c>
      <c r="I5" s="145">
        <v>12.3</v>
      </c>
      <c r="J5" s="145">
        <v>15.7</v>
      </c>
      <c r="K5" s="140">
        <v>15.7</v>
      </c>
      <c r="L5" s="4"/>
      <c r="M5" s="4"/>
      <c r="N5" s="4"/>
    </row>
    <row r="6" spans="1:14" ht="16.5">
      <c r="A6" s="82" t="s">
        <v>3</v>
      </c>
      <c r="B6" s="36"/>
      <c r="C6" s="142" t="s">
        <v>10</v>
      </c>
      <c r="D6" s="143" t="s">
        <v>8</v>
      </c>
      <c r="E6" s="143" t="s">
        <v>11</v>
      </c>
      <c r="F6" s="144">
        <f>1685162*0.9009/1000</f>
        <v>1518.1624458000001</v>
      </c>
      <c r="G6" s="143">
        <v>8.2</v>
      </c>
      <c r="H6" s="145">
        <v>10</v>
      </c>
      <c r="I6" s="145">
        <v>12.3</v>
      </c>
      <c r="J6" s="145">
        <v>13.2</v>
      </c>
      <c r="K6" s="143">
        <v>15.5</v>
      </c>
      <c r="L6" s="4"/>
      <c r="M6" s="4"/>
      <c r="N6" s="4"/>
    </row>
    <row r="7" spans="1:11" ht="16.5">
      <c r="A7" s="82" t="s">
        <v>0</v>
      </c>
      <c r="B7" s="36"/>
      <c r="C7" s="142" t="s">
        <v>7</v>
      </c>
      <c r="D7" s="143" t="s">
        <v>8</v>
      </c>
      <c r="E7" s="143" t="s">
        <v>9</v>
      </c>
      <c r="F7" s="144">
        <f>1365222*0.9009/1000</f>
        <v>1229.9284998</v>
      </c>
      <c r="G7" s="143">
        <v>7.2</v>
      </c>
      <c r="H7" s="143">
        <v>10.2</v>
      </c>
      <c r="I7" s="145">
        <v>14.9</v>
      </c>
      <c r="J7" s="145">
        <v>15.8</v>
      </c>
      <c r="K7" s="143">
        <v>15.6</v>
      </c>
    </row>
    <row r="8" spans="1:14" ht="16.5">
      <c r="A8" s="67" t="s">
        <v>131</v>
      </c>
      <c r="B8" s="36"/>
      <c r="C8" s="142" t="s">
        <v>10</v>
      </c>
      <c r="D8" s="140" t="s">
        <v>8</v>
      </c>
      <c r="E8" s="140" t="s">
        <v>11</v>
      </c>
      <c r="F8" s="146">
        <f>1087995*0.9009/1000</f>
        <v>980.1746955</v>
      </c>
      <c r="G8" s="140">
        <v>6.7</v>
      </c>
      <c r="H8" s="140">
        <v>10.5</v>
      </c>
      <c r="I8" s="145">
        <v>15.9</v>
      </c>
      <c r="J8" s="145">
        <v>20.5</v>
      </c>
      <c r="K8" s="147">
        <v>19</v>
      </c>
      <c r="L8" s="4"/>
      <c r="M8" s="4"/>
      <c r="N8" s="4"/>
    </row>
    <row r="9" spans="1:14" ht="16.5">
      <c r="A9" s="82"/>
      <c r="B9" s="36"/>
      <c r="C9" s="142"/>
      <c r="D9" s="143"/>
      <c r="E9" s="143"/>
      <c r="F9" s="144"/>
      <c r="G9" s="143"/>
      <c r="H9" s="143"/>
      <c r="I9" s="148"/>
      <c r="J9" s="148"/>
      <c r="K9" s="143"/>
      <c r="L9" s="4"/>
      <c r="M9" s="4"/>
      <c r="N9" s="4"/>
    </row>
    <row r="10" spans="1:14" ht="16.5">
      <c r="A10" s="82" t="s">
        <v>132</v>
      </c>
      <c r="B10" s="36"/>
      <c r="C10" s="142" t="s">
        <v>12</v>
      </c>
      <c r="D10" s="143" t="s">
        <v>8</v>
      </c>
      <c r="E10" s="143" t="s">
        <v>11</v>
      </c>
      <c r="F10" s="144">
        <f>280115/1000</f>
        <v>280.115</v>
      </c>
      <c r="G10" s="143">
        <v>7.3</v>
      </c>
      <c r="H10" s="143">
        <v>8.8</v>
      </c>
      <c r="I10" s="145">
        <v>3</v>
      </c>
      <c r="J10" s="145">
        <v>12.7</v>
      </c>
      <c r="K10" s="145">
        <v>13</v>
      </c>
      <c r="L10" s="19"/>
      <c r="M10" s="4"/>
      <c r="N10" s="4"/>
    </row>
    <row r="11" spans="1:14" ht="18">
      <c r="A11" s="82" t="s">
        <v>130</v>
      </c>
      <c r="B11" s="37"/>
      <c r="C11" s="142" t="s">
        <v>13</v>
      </c>
      <c r="D11" s="143" t="s">
        <v>8</v>
      </c>
      <c r="E11" s="143" t="s">
        <v>14</v>
      </c>
      <c r="F11" s="144">
        <f>79282/1000</f>
        <v>79.282</v>
      </c>
      <c r="G11" s="140">
        <v>7.6</v>
      </c>
      <c r="H11" s="140">
        <v>9.5</v>
      </c>
      <c r="I11" s="145">
        <v>6.9</v>
      </c>
      <c r="J11" s="147">
        <v>10</v>
      </c>
      <c r="K11" s="145">
        <v>17</v>
      </c>
      <c r="L11" s="19"/>
      <c r="M11" s="4"/>
      <c r="N11" s="4"/>
    </row>
    <row r="12" spans="1:14" ht="16.5">
      <c r="A12" s="82"/>
      <c r="B12" s="37"/>
      <c r="C12" s="142"/>
      <c r="D12" s="143"/>
      <c r="E12" s="143"/>
      <c r="F12" s="144"/>
      <c r="G12" s="143"/>
      <c r="H12" s="143"/>
      <c r="I12" s="143"/>
      <c r="J12" s="143"/>
      <c r="K12" s="143"/>
      <c r="L12" s="19"/>
      <c r="M12" s="4"/>
      <c r="N12" s="4"/>
    </row>
    <row r="13" spans="1:14" ht="16.5">
      <c r="A13" s="82" t="s">
        <v>4</v>
      </c>
      <c r="B13" s="36"/>
      <c r="C13" s="142" t="s">
        <v>10</v>
      </c>
      <c r="D13" s="143" t="s">
        <v>8</v>
      </c>
      <c r="E13" s="140" t="s">
        <v>11</v>
      </c>
      <c r="F13" s="146">
        <f>959797/1000</f>
        <v>959.797</v>
      </c>
      <c r="G13" s="143">
        <v>7.6</v>
      </c>
      <c r="H13" s="143">
        <v>10.6</v>
      </c>
      <c r="I13" s="145">
        <v>12.7</v>
      </c>
      <c r="J13" s="145">
        <v>16.1</v>
      </c>
      <c r="K13" s="140">
        <v>15.3</v>
      </c>
      <c r="L13" s="4"/>
      <c r="M13" s="4"/>
      <c r="N13" s="4"/>
    </row>
    <row r="14" spans="1:14" ht="16.5">
      <c r="A14" s="82" t="s">
        <v>20</v>
      </c>
      <c r="B14" s="37"/>
      <c r="C14" s="142" t="s">
        <v>15</v>
      </c>
      <c r="D14" s="143" t="s">
        <v>8</v>
      </c>
      <c r="E14" s="143" t="s">
        <v>16</v>
      </c>
      <c r="F14" s="144">
        <f>60656/1000</f>
        <v>60.656</v>
      </c>
      <c r="G14" s="143">
        <v>9.1</v>
      </c>
      <c r="H14" s="143">
        <v>13.3</v>
      </c>
      <c r="I14" s="147">
        <v>15.2</v>
      </c>
      <c r="J14" s="147">
        <v>19.5</v>
      </c>
      <c r="K14" s="143">
        <v>20.1</v>
      </c>
      <c r="L14" s="19"/>
      <c r="M14" s="4"/>
      <c r="N14" s="4"/>
    </row>
    <row r="15" spans="1:12" s="4" customFormat="1" ht="16.5">
      <c r="A15" s="82" t="s">
        <v>5</v>
      </c>
      <c r="B15" s="37"/>
      <c r="C15" s="142" t="s">
        <v>13</v>
      </c>
      <c r="D15" s="143" t="s">
        <v>17</v>
      </c>
      <c r="E15" s="143" t="s">
        <v>18</v>
      </c>
      <c r="F15" s="144">
        <f>48962/1000</f>
        <v>48.962</v>
      </c>
      <c r="G15" s="143">
        <v>9.2</v>
      </c>
      <c r="H15" s="143">
        <v>11.4</v>
      </c>
      <c r="I15" s="147">
        <v>11.8</v>
      </c>
      <c r="J15" s="147">
        <v>12</v>
      </c>
      <c r="K15" s="143">
        <v>14.2</v>
      </c>
      <c r="L15" s="21"/>
    </row>
    <row r="16" spans="1:14" ht="16.5">
      <c r="A16" s="82" t="s">
        <v>21</v>
      </c>
      <c r="B16" s="37"/>
      <c r="C16" s="142" t="s">
        <v>13</v>
      </c>
      <c r="D16" s="143" t="s">
        <v>17</v>
      </c>
      <c r="E16" s="143" t="s">
        <v>18</v>
      </c>
      <c r="F16" s="144">
        <f>47506/1000</f>
        <v>47.506</v>
      </c>
      <c r="G16" s="145">
        <v>7</v>
      </c>
      <c r="H16" s="143">
        <v>10.7</v>
      </c>
      <c r="I16" s="147">
        <v>10.2</v>
      </c>
      <c r="J16" s="147">
        <v>18.7</v>
      </c>
      <c r="K16" s="145">
        <v>20</v>
      </c>
      <c r="L16" s="19"/>
      <c r="M16" s="4"/>
      <c r="N16" s="4"/>
    </row>
    <row r="17" spans="1:14" ht="16.5">
      <c r="A17" s="80" t="s">
        <v>22</v>
      </c>
      <c r="B17" s="128"/>
      <c r="C17" s="149" t="s">
        <v>13</v>
      </c>
      <c r="D17" s="120" t="s">
        <v>17</v>
      </c>
      <c r="E17" s="120" t="s">
        <v>18</v>
      </c>
      <c r="F17" s="150">
        <f>42586/1000</f>
        <v>42.586</v>
      </c>
      <c r="G17" s="120">
        <v>9.2</v>
      </c>
      <c r="H17" s="120">
        <v>11.9</v>
      </c>
      <c r="I17" s="151">
        <v>9</v>
      </c>
      <c r="J17" s="151">
        <v>14.6</v>
      </c>
      <c r="K17" s="120">
        <v>18.9</v>
      </c>
      <c r="L17" s="19"/>
      <c r="M17" s="4"/>
      <c r="N17" s="4"/>
    </row>
    <row r="18" spans="1:14" ht="52.5" customHeight="1">
      <c r="A18" s="273" t="s">
        <v>140</v>
      </c>
      <c r="B18" s="273"/>
      <c r="C18" s="273"/>
      <c r="D18" s="273"/>
      <c r="E18" s="273"/>
      <c r="F18" s="273"/>
      <c r="G18" s="273"/>
      <c r="H18" s="273"/>
      <c r="I18" s="273"/>
      <c r="J18" s="273"/>
      <c r="K18" s="273"/>
      <c r="L18" s="21"/>
      <c r="M18" s="4"/>
      <c r="N18" s="4"/>
    </row>
    <row r="19" spans="1:14" ht="18">
      <c r="A19" s="269" t="s">
        <v>182</v>
      </c>
      <c r="B19" s="269"/>
      <c r="C19" s="269"/>
      <c r="D19" s="269"/>
      <c r="E19" s="269"/>
      <c r="F19" s="269"/>
      <c r="G19" s="269"/>
      <c r="H19" s="269"/>
      <c r="I19" s="269"/>
      <c r="J19" s="269"/>
      <c r="K19" s="269"/>
      <c r="L19" s="22"/>
      <c r="M19" s="4"/>
      <c r="N19" s="4"/>
    </row>
    <row r="20" spans="1:14" ht="27.75" customHeight="1">
      <c r="A20" s="55" t="s">
        <v>183</v>
      </c>
      <c r="B20" s="14"/>
      <c r="C20" s="23"/>
      <c r="D20" s="14"/>
      <c r="E20" s="14"/>
      <c r="F20" s="14"/>
      <c r="G20" s="14"/>
      <c r="H20" s="14"/>
      <c r="I20" s="59"/>
      <c r="J20" s="59"/>
      <c r="K20" s="59"/>
      <c r="L20" s="22"/>
      <c r="M20" s="4"/>
      <c r="N20" s="4"/>
    </row>
  </sheetData>
  <mergeCells count="9">
    <mergeCell ref="A19:K19"/>
    <mergeCell ref="F2:F3"/>
    <mergeCell ref="A18:K18"/>
    <mergeCell ref="A1:K1"/>
    <mergeCell ref="G2:G3"/>
    <mergeCell ref="H2:H3"/>
    <mergeCell ref="B2:C2"/>
    <mergeCell ref="B3:C3"/>
    <mergeCell ref="I2:K2"/>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Ark13"/>
  <dimension ref="A1:G32"/>
  <sheetViews>
    <sheetView workbookViewId="0" topLeftCell="A16">
      <selection activeCell="A27" sqref="A27"/>
    </sheetView>
  </sheetViews>
  <sheetFormatPr defaultColWidth="11.421875" defaultRowHeight="12.75"/>
  <cols>
    <col min="1" max="1" width="59.8515625" style="0" bestFit="1" customWidth="1"/>
    <col min="3" max="4" width="14.28125" style="0" bestFit="1" customWidth="1"/>
  </cols>
  <sheetData>
    <row r="1" spans="1:6" ht="18">
      <c r="A1" s="277" t="s">
        <v>76</v>
      </c>
      <c r="B1" s="277"/>
      <c r="C1" s="277"/>
      <c r="D1" s="277"/>
      <c r="E1" s="4"/>
      <c r="F1" s="4"/>
    </row>
    <row r="2" spans="1:7" ht="20.25" customHeight="1">
      <c r="A2" s="5"/>
      <c r="B2" s="96">
        <v>2004</v>
      </c>
      <c r="C2" s="97" t="s">
        <v>46</v>
      </c>
      <c r="D2" s="97" t="s">
        <v>100</v>
      </c>
      <c r="E2" s="7"/>
      <c r="F2" s="7"/>
      <c r="G2" s="7"/>
    </row>
    <row r="3" spans="1:7" ht="16.5">
      <c r="A3" s="77" t="s">
        <v>61</v>
      </c>
      <c r="B3" s="98">
        <v>3.8</v>
      </c>
      <c r="C3" s="98">
        <v>4.4</v>
      </c>
      <c r="D3" s="98">
        <v>4.7</v>
      </c>
      <c r="E3" s="4"/>
      <c r="F3" s="4"/>
      <c r="G3" s="4"/>
    </row>
    <row r="4" spans="1:7" ht="16.5">
      <c r="A4" s="77" t="s">
        <v>62</v>
      </c>
      <c r="B4" s="99">
        <v>9.5</v>
      </c>
      <c r="C4" s="98">
        <v>9.03112262564206</v>
      </c>
      <c r="D4" s="99">
        <v>9.3</v>
      </c>
      <c r="E4" s="9"/>
      <c r="F4" s="9"/>
      <c r="G4" s="9"/>
    </row>
    <row r="5" spans="1:7" ht="16.5">
      <c r="A5" s="77" t="s">
        <v>63</v>
      </c>
      <c r="B5" s="99">
        <v>75.7</v>
      </c>
      <c r="C5" s="98">
        <v>73.41112469955912</v>
      </c>
      <c r="D5" s="99">
        <v>74</v>
      </c>
      <c r="E5" s="9"/>
      <c r="F5" s="9"/>
      <c r="G5" s="9"/>
    </row>
    <row r="6" spans="1:7" ht="16.5">
      <c r="A6" s="77"/>
      <c r="B6" s="101"/>
      <c r="C6" s="100"/>
      <c r="D6" s="101"/>
      <c r="E6" s="9"/>
      <c r="F6" s="9"/>
      <c r="G6" s="9"/>
    </row>
    <row r="7" spans="1:7" ht="16.5">
      <c r="A7" s="77" t="s">
        <v>64</v>
      </c>
      <c r="B7" s="102">
        <v>8.3</v>
      </c>
      <c r="C7" s="102">
        <v>10.317120227198302</v>
      </c>
      <c r="D7" s="102">
        <v>9</v>
      </c>
      <c r="E7" s="9"/>
      <c r="F7" s="9"/>
      <c r="G7" s="9"/>
    </row>
    <row r="8" spans="1:7" ht="16.5">
      <c r="A8" s="77" t="s">
        <v>184</v>
      </c>
      <c r="B8" s="102">
        <v>-1.1</v>
      </c>
      <c r="C8" s="102">
        <v>-1.2777999255701662</v>
      </c>
      <c r="D8" s="102">
        <v>-0.9</v>
      </c>
      <c r="E8" s="9"/>
      <c r="F8" s="9"/>
      <c r="G8" s="9"/>
    </row>
    <row r="9" spans="1:7" ht="16.5">
      <c r="A9" s="77" t="s">
        <v>65</v>
      </c>
      <c r="B9" s="102">
        <v>3.8</v>
      </c>
      <c r="C9" s="102">
        <v>4.15912794350929</v>
      </c>
      <c r="D9" s="102">
        <v>3.9</v>
      </c>
      <c r="E9" s="9"/>
      <c r="F9" s="9"/>
      <c r="G9" s="9"/>
    </row>
    <row r="10" spans="1:7" ht="16.5">
      <c r="A10" s="103" t="s">
        <v>26</v>
      </c>
      <c r="B10" s="104">
        <v>100</v>
      </c>
      <c r="C10" s="104">
        <v>100</v>
      </c>
      <c r="D10" s="104">
        <v>100</v>
      </c>
      <c r="E10" s="9"/>
      <c r="F10" s="9"/>
      <c r="G10" s="9"/>
    </row>
    <row r="11" spans="1:7" ht="16.5">
      <c r="A11" s="77"/>
      <c r="B11" s="100"/>
      <c r="C11" s="100"/>
      <c r="D11" s="100"/>
      <c r="E11" s="9"/>
      <c r="F11" s="9"/>
      <c r="G11" s="9"/>
    </row>
    <row r="12" spans="1:7" ht="16.5">
      <c r="A12" s="77" t="s">
        <v>66</v>
      </c>
      <c r="B12" s="102">
        <v>49</v>
      </c>
      <c r="C12" s="102">
        <v>47.680544838175756</v>
      </c>
      <c r="D12" s="102">
        <v>47.2</v>
      </c>
      <c r="E12" s="9"/>
      <c r="F12" s="9"/>
      <c r="G12" s="9"/>
    </row>
    <row r="13" spans="1:6" ht="16.5">
      <c r="A13" s="77" t="s">
        <v>141</v>
      </c>
      <c r="B13" s="102">
        <v>3.6</v>
      </c>
      <c r="C13" s="102">
        <v>3.963351565154403</v>
      </c>
      <c r="D13" s="102">
        <v>4.4</v>
      </c>
      <c r="E13" s="9"/>
      <c r="F13" s="9"/>
    </row>
    <row r="14" spans="1:7" ht="16.5">
      <c r="A14" s="77" t="s">
        <v>142</v>
      </c>
      <c r="B14" s="102">
        <v>7.9</v>
      </c>
      <c r="C14" s="102">
        <v>9.27285203277959</v>
      </c>
      <c r="D14" s="102">
        <v>9.5</v>
      </c>
      <c r="E14" s="9"/>
      <c r="F14" s="9"/>
      <c r="G14" s="9"/>
    </row>
    <row r="15" spans="1:7" ht="16.5">
      <c r="A15" s="77" t="s">
        <v>67</v>
      </c>
      <c r="B15" s="102">
        <v>0.1</v>
      </c>
      <c r="C15" s="102">
        <v>0.20071138988188905</v>
      </c>
      <c r="D15" s="102">
        <v>0.2</v>
      </c>
      <c r="E15" s="9"/>
      <c r="F15" s="9"/>
      <c r="G15" s="9"/>
    </row>
    <row r="16" spans="1:7" ht="16.5">
      <c r="A16" s="77" t="s">
        <v>68</v>
      </c>
      <c r="B16" s="102">
        <v>2.5</v>
      </c>
      <c r="C16" s="102">
        <v>2.399583170653778</v>
      </c>
      <c r="D16" s="102">
        <v>2.6</v>
      </c>
      <c r="E16" s="9"/>
      <c r="F16" s="9"/>
      <c r="G16" s="9"/>
    </row>
    <row r="17" spans="1:7" ht="16.5">
      <c r="A17" s="77" t="s">
        <v>69</v>
      </c>
      <c r="B17" s="102">
        <v>4.6</v>
      </c>
      <c r="C17" s="102">
        <v>4.434791992330419</v>
      </c>
      <c r="D17" s="102">
        <v>4.9</v>
      </c>
      <c r="E17" s="9"/>
      <c r="F17" s="9"/>
      <c r="G17" s="9"/>
    </row>
    <row r="18" spans="1:7" ht="16.5">
      <c r="A18" s="77" t="s">
        <v>70</v>
      </c>
      <c r="B18" s="102">
        <v>18.7</v>
      </c>
      <c r="C18" s="102">
        <v>18.58235748864307</v>
      </c>
      <c r="D18" s="102">
        <v>18.2</v>
      </c>
      <c r="E18" s="9"/>
      <c r="F18" s="9"/>
      <c r="G18" s="9"/>
    </row>
    <row r="19" spans="1:7" ht="16.5">
      <c r="A19" s="77" t="s">
        <v>71</v>
      </c>
      <c r="B19" s="102">
        <v>3.9</v>
      </c>
      <c r="C19" s="102">
        <v>4.231656116067901</v>
      </c>
      <c r="D19" s="102">
        <v>4</v>
      </c>
      <c r="E19" s="9"/>
      <c r="F19" s="9"/>
      <c r="G19" s="9"/>
    </row>
    <row r="20" spans="1:7" ht="16.5">
      <c r="A20" s="77" t="s">
        <v>72</v>
      </c>
      <c r="B20" s="102">
        <v>2.4</v>
      </c>
      <c r="C20" s="102">
        <v>2.4923479443327543</v>
      </c>
      <c r="D20" s="102">
        <v>2.4</v>
      </c>
      <c r="E20" s="9"/>
      <c r="F20" s="9"/>
      <c r="G20" s="9"/>
    </row>
    <row r="21" spans="1:7" ht="16.5">
      <c r="A21" s="77" t="s">
        <v>73</v>
      </c>
      <c r="B21" s="102">
        <v>7.3</v>
      </c>
      <c r="C21" s="102">
        <v>6.741803461980442</v>
      </c>
      <c r="D21" s="102">
        <v>6.6</v>
      </c>
      <c r="E21" s="9"/>
      <c r="F21" s="9"/>
      <c r="G21" s="9"/>
    </row>
    <row r="22" spans="1:7" ht="16.5">
      <c r="A22" s="105" t="s">
        <v>74</v>
      </c>
      <c r="B22" s="104">
        <v>100</v>
      </c>
      <c r="C22" s="104">
        <v>100</v>
      </c>
      <c r="D22" s="104">
        <v>100</v>
      </c>
      <c r="E22" s="9"/>
      <c r="F22" s="9"/>
      <c r="G22" s="9"/>
    </row>
    <row r="23" spans="1:7" ht="16.5">
      <c r="A23" s="77"/>
      <c r="B23" s="100"/>
      <c r="C23" s="100"/>
      <c r="D23" s="100"/>
      <c r="E23" s="9"/>
      <c r="F23" s="9"/>
      <c r="G23" s="9"/>
    </row>
    <row r="24" spans="1:7" ht="16.5">
      <c r="A24" s="84" t="s">
        <v>37</v>
      </c>
      <c r="B24" s="100"/>
      <c r="C24" s="100"/>
      <c r="D24" s="100"/>
      <c r="E24" s="9"/>
      <c r="F24" s="9"/>
      <c r="G24" s="9"/>
    </row>
    <row r="25" spans="1:4" ht="16.5">
      <c r="A25" s="80" t="s">
        <v>75</v>
      </c>
      <c r="B25" s="152">
        <v>1632.8</v>
      </c>
      <c r="C25" s="106">
        <v>1579.71603</v>
      </c>
      <c r="D25" s="152">
        <v>1719.2</v>
      </c>
    </row>
    <row r="26" spans="1:3" ht="25.5" customHeight="1">
      <c r="A26" s="107" t="s">
        <v>237</v>
      </c>
      <c r="B26" s="11"/>
      <c r="C26" s="11"/>
    </row>
    <row r="27" spans="1:3" ht="24" customHeight="1">
      <c r="A27" s="139" t="s">
        <v>58</v>
      </c>
      <c r="B27" s="12"/>
      <c r="C27" s="12"/>
    </row>
    <row r="31" ht="12.75">
      <c r="B31" s="13"/>
    </row>
    <row r="32" spans="2:3" ht="12.75">
      <c r="B32" s="9"/>
      <c r="C32" s="9"/>
    </row>
  </sheetData>
  <mergeCells count="1">
    <mergeCell ref="A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Henrik Christian Borchgrevink</dc:creator>
  <cp:keywords/>
  <dc:description/>
  <cp:lastModifiedBy>Anne-Grethe Frøyland </cp:lastModifiedBy>
  <cp:lastPrinted>2005-05-30T14:16:41Z</cp:lastPrinted>
  <dcterms:created xsi:type="dcterms:W3CDTF">2005-03-03T13:14:03Z</dcterms:created>
  <dcterms:modified xsi:type="dcterms:W3CDTF">2005-05-31T06:31:08Z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-1575383733</vt:i4>
  </property>
  <property fmtid="{D5CDD505-2E9C-101B-9397-08002B2CF9AE}" pid="3" name="_EmailSubject">
    <vt:lpwstr>All tables FS0105.xls</vt:lpwstr>
  </property>
  <property fmtid="{D5CDD505-2E9C-101B-9397-08002B2CF9AE}" pid="4" name="_AuthorEmail">
    <vt:lpwstr>Henrik.Borchgrevink@Norges-Bank.no</vt:lpwstr>
  </property>
  <property fmtid="{D5CDD505-2E9C-101B-9397-08002B2CF9AE}" pid="5" name="_AuthorEmailDisplayName">
    <vt:lpwstr>Borchgrevink, Henrik</vt:lpwstr>
  </property>
  <property fmtid="{D5CDD505-2E9C-101B-9397-08002B2CF9AE}" pid="6" name="_PreviousAdHocReviewCycleID">
    <vt:i4>67507400</vt:i4>
  </property>
  <property fmtid="{D5CDD505-2E9C-101B-9397-08002B2CF9AE}" pid="7" name="_ReviewingToolsShownOnce">
    <vt:lpwstr/>
  </property>
</Properties>
</file>